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6335" windowHeight="10710" tabRatio="904" activeTab="1"/>
  </bookViews>
  <sheets>
    <sheet name="基礎デ－タ" sheetId="1" r:id="rId1"/>
    <sheet name="被保険者別新・旧保険料率比較シミュレ－ション" sheetId="2" r:id="rId2"/>
    <sheet name="新旧標準報酬月額表" sheetId="3" r:id="rId3"/>
  </sheets>
  <definedNames>
    <definedName name="旧健康保険料">'新旧標準報酬月額表'!$L$6:$M$46</definedName>
    <definedName name="旧厚生年金保険料">'新旧標準報酬月額表'!$P$6:$Q$37</definedName>
    <definedName name="新健康保険料">'新旧標準報酬月額表'!$B$6:$C$46</definedName>
    <definedName name="新厚生年金保険料">'新旧標準報酬月額表'!$F$6:$G$37</definedName>
  </definedNames>
  <calcPr fullCalcOnLoad="1"/>
</workbook>
</file>

<file path=xl/comments1.xml><?xml version="1.0" encoding="utf-8"?>
<comments xmlns="http://schemas.openxmlformats.org/spreadsheetml/2006/main">
  <authors>
    <author>松山　正光</author>
  </authors>
  <commentList>
    <comment ref="D12" authorId="0">
      <text>
        <r>
          <rPr>
            <b/>
            <sz val="9"/>
            <color indexed="10"/>
            <rFont val="ＭＳ Ｐゴシック"/>
            <family val="3"/>
          </rPr>
          <t>ご注意</t>
        </r>
        <r>
          <rPr>
            <b/>
            <sz val="9"/>
            <rFont val="ＭＳ Ｐゴシック"/>
            <family val="3"/>
          </rPr>
          <t xml:space="preserve">
</t>
        </r>
        <r>
          <rPr>
            <sz val="9"/>
            <rFont val="HG丸ｺﾞｼｯｸM-PRO"/>
            <family val="3"/>
          </rPr>
          <t>保険料率の改定がありましたら新料率を入力してください:</t>
        </r>
        <r>
          <rPr>
            <sz val="9"/>
            <rFont val="ＭＳ Ｐゴシック"/>
            <family val="3"/>
          </rPr>
          <t xml:space="preserve">
標準報酬月額表のフォルダ－とリンクしておりますので通常は入力する必要はありません</t>
        </r>
      </text>
    </comment>
    <comment ref="D13" authorId="0">
      <text>
        <r>
          <rPr>
            <sz val="9"/>
            <rFont val="HG丸ｺﾞｼｯｸM-PRO"/>
            <family val="3"/>
          </rPr>
          <t>健康保険料率欄のご注意を確認してください</t>
        </r>
      </text>
    </comment>
    <comment ref="D15" authorId="0">
      <text>
        <r>
          <rPr>
            <b/>
            <sz val="9"/>
            <color indexed="10"/>
            <rFont val="ＭＳ Ｐゴシック"/>
            <family val="3"/>
          </rPr>
          <t>ご注意</t>
        </r>
        <r>
          <rPr>
            <b/>
            <sz val="9"/>
            <rFont val="ＭＳ Ｐゴシック"/>
            <family val="3"/>
          </rPr>
          <t xml:space="preserve">
</t>
        </r>
        <r>
          <rPr>
            <sz val="9"/>
            <rFont val="HG丸ｺﾞｼｯｸM-PRO"/>
            <family val="3"/>
          </rPr>
          <t>保険料率の改定がありましたら旧料率を入力してください:</t>
        </r>
        <r>
          <rPr>
            <sz val="9"/>
            <rFont val="ＭＳ Ｐゴシック"/>
            <family val="3"/>
          </rPr>
          <t xml:space="preserve">
標準報酬月額表のフォルダ－とリンクしておりますので通常は入力する必要はありません</t>
        </r>
      </text>
    </comment>
    <comment ref="D16" authorId="0">
      <text>
        <r>
          <rPr>
            <sz val="9"/>
            <rFont val="HG丸ｺﾞｼｯｸM-PRO"/>
            <family val="3"/>
          </rPr>
          <t>健康保険料率欄のご注意を確認してください</t>
        </r>
      </text>
    </comment>
  </commentList>
</comments>
</file>

<file path=xl/sharedStrings.xml><?xml version="1.0" encoding="utf-8"?>
<sst xmlns="http://schemas.openxmlformats.org/spreadsheetml/2006/main" count="70" uniqueCount="46">
  <si>
    <t>賞与支払予定回数</t>
  </si>
  <si>
    <t>健康保険料</t>
  </si>
  <si>
    <t>厚生年金保険料</t>
  </si>
  <si>
    <t>以上</t>
  </si>
  <si>
    <t>月次給与変動幅</t>
  </si>
  <si>
    <t>年収見込額　　　　　　　　　　　（月次給与総額＋賞与総額）</t>
  </si>
  <si>
    <t>このソフトは下記の者にライセンスされています</t>
  </si>
  <si>
    <t>●端数処理の関係上年間保険料合計額及び年間給与手取額に若干の誤差が生じます</t>
  </si>
  <si>
    <t>厚生年金</t>
  </si>
  <si>
    <t>健康保険</t>
  </si>
  <si>
    <t>厚生年金保険料率（　/1000）</t>
  </si>
  <si>
    <t>保険料</t>
  </si>
  <si>
    <t>標準報酬月額</t>
  </si>
  <si>
    <t>健康保険料率　　　（　/1000）</t>
  </si>
  <si>
    <t>行番号</t>
  </si>
  <si>
    <t>このソフトのフォルダ－は全てリンクされております。</t>
  </si>
  <si>
    <t>下記のフォルダ－を一つでも削除しますと使用できなくなります</t>
  </si>
  <si>
    <t>取り扱いにはくれぐれもご注意下さい</t>
  </si>
  <si>
    <t>新料率報酬表</t>
  </si>
  <si>
    <t>旧料率報酬表</t>
  </si>
  <si>
    <t>新料率</t>
  </si>
  <si>
    <t>旧料率</t>
  </si>
  <si>
    <t>等級</t>
  </si>
  <si>
    <t>給与分</t>
  </si>
  <si>
    <t>賞与分</t>
  </si>
  <si>
    <t>健康保険</t>
  </si>
  <si>
    <t>厚生年金</t>
  </si>
  <si>
    <t>合計</t>
  </si>
  <si>
    <t>差額合計</t>
  </si>
  <si>
    <t>賞　　　　　与</t>
  </si>
  <si>
    <t>殿</t>
  </si>
  <si>
    <t>被保険者別　新・旧保険料率表比較シミュレ―ション</t>
  </si>
  <si>
    <t>第3回目</t>
  </si>
  <si>
    <t>第１回目</t>
  </si>
  <si>
    <t>被保険者名　　　　　　　　　　（従業員氏名）</t>
  </si>
  <si>
    <t>このシ―トは入力の必要はございません</t>
  </si>
  <si>
    <r>
      <t>保険料合計　　　　　　　　　　　　　　　　　</t>
    </r>
    <r>
      <rPr>
        <b/>
        <sz val="7"/>
        <rFont val="HG丸ｺﾞｼｯｸM-PRO"/>
        <family val="3"/>
      </rPr>
      <t>【</t>
    </r>
    <r>
      <rPr>
        <b/>
        <sz val="7"/>
        <color indexed="10"/>
        <rFont val="HG丸ｺﾞｼｯｸM-PRO"/>
        <family val="3"/>
      </rPr>
      <t>（―）朱記</t>
    </r>
    <r>
      <rPr>
        <b/>
        <sz val="7"/>
        <rFont val="HG丸ｺﾞｼｯｸM-PRO"/>
        <family val="3"/>
      </rPr>
      <t>表示は新料率による減少額を示す】</t>
    </r>
    <r>
      <rPr>
        <b/>
        <sz val="6"/>
        <rFont val="HG丸ｺﾞｼｯｸM-PRO"/>
        <family val="3"/>
      </rPr>
      <t>　</t>
    </r>
    <r>
      <rPr>
        <b/>
        <sz val="11"/>
        <rFont val="HG丸ｺﾞｼｯｸM-PRO"/>
        <family val="3"/>
      </rPr>
      <t>　　　　　　　　　　　　　　　　　　</t>
    </r>
  </si>
  <si>
    <t>被保険者別新旧保険料率比較シミュレ－ション</t>
  </si>
  <si>
    <t>(保険料率の変更のあったときは新旧保険料率を入力してください)</t>
  </si>
  <si>
    <t>第２回目</t>
  </si>
  <si>
    <r>
      <t>月次保険料差額　　　　　　　　　　　　　　</t>
    </r>
    <r>
      <rPr>
        <b/>
        <sz val="9"/>
        <rFont val="ＭＳ Ｐゴシック"/>
        <family val="3"/>
      </rPr>
      <t>（新保険料に対する旧保険料との差額）</t>
    </r>
  </si>
  <si>
    <t>社会保険労務士松山事務所</t>
  </si>
  <si>
    <t>介護保険料は計算されておりません　</t>
  </si>
  <si>
    <t>個別給与</t>
  </si>
  <si>
    <t>新料率による保険料</t>
  </si>
  <si>
    <t>旧料率による保険料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</si>
</sst>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Red]\-#,##0.0\ "/>
    <numFmt numFmtId="179" formatCode="#,##0_ ;[Red]\-#,##0\ "/>
    <numFmt numFmtId="180" formatCode="#,##0.000;[Red]\-#,##0.000"/>
    <numFmt numFmtId="181" formatCode="m/d"/>
  </numFmts>
  <fonts count="27">
    <font>
      <sz val="11"/>
      <name val="ＭＳ Ｐゴシック"/>
      <family val="0"/>
    </font>
    <font>
      <sz val="6"/>
      <name val="ＭＳ Ｐゴシック"/>
      <family val="3"/>
    </font>
    <font>
      <sz val="9"/>
      <name val="ＭＳ Ｐゴシック"/>
      <family val="3"/>
    </font>
    <font>
      <sz val="8"/>
      <name val="ＭＳ Ｐゴシック"/>
      <family val="3"/>
    </font>
    <font>
      <sz val="10"/>
      <name val="ＭＳ Ｐゴシック"/>
      <family val="3"/>
    </font>
    <font>
      <sz val="7"/>
      <name val="ＭＳ Ｐゴシック"/>
      <family val="3"/>
    </font>
    <font>
      <sz val="12"/>
      <name val="ＭＳ Ｐゴシック"/>
      <family val="3"/>
    </font>
    <font>
      <b/>
      <sz val="9"/>
      <name val="ＭＳ Ｐゴシック"/>
      <family val="3"/>
    </font>
    <font>
      <b/>
      <sz val="11"/>
      <name val="ＭＳ Ｐゴシック"/>
      <family val="0"/>
    </font>
    <font>
      <b/>
      <sz val="11"/>
      <color indexed="10"/>
      <name val="ＭＳ Ｐゴシック"/>
      <family val="3"/>
    </font>
    <font>
      <b/>
      <sz val="10"/>
      <name val="ＭＳ Ｐゴシック"/>
      <family val="3"/>
    </font>
    <font>
      <b/>
      <sz val="12"/>
      <name val="ＭＳ Ｐゴシック"/>
      <family val="3"/>
    </font>
    <font>
      <sz val="16"/>
      <name val="ＭＳ Ｐゴシック"/>
      <family val="3"/>
    </font>
    <font>
      <sz val="9"/>
      <name val="HG丸ｺﾞｼｯｸM-PRO"/>
      <family val="3"/>
    </font>
    <font>
      <b/>
      <sz val="9"/>
      <color indexed="10"/>
      <name val="ＭＳ Ｐゴシック"/>
      <family val="3"/>
    </font>
    <font>
      <b/>
      <sz val="11"/>
      <name val="Trebuchet MS"/>
      <family val="2"/>
    </font>
    <font>
      <sz val="20"/>
      <name val="ＭＳ Ｐゴシック"/>
      <family val="3"/>
    </font>
    <font>
      <b/>
      <sz val="11"/>
      <color indexed="53"/>
      <name val="ＭＳ Ｐゴシック"/>
      <family val="3"/>
    </font>
    <font>
      <b/>
      <sz val="11"/>
      <color indexed="11"/>
      <name val="ＭＳ Ｐゴシック"/>
      <family val="3"/>
    </font>
    <font>
      <sz val="14"/>
      <name val="ＭＳ Ｐゴシック"/>
      <family val="3"/>
    </font>
    <font>
      <sz val="11"/>
      <color indexed="10"/>
      <name val="HGS創英角ﾎﾟｯﾌﾟ体"/>
      <family val="3"/>
    </font>
    <font>
      <b/>
      <sz val="11"/>
      <name val="HG丸ｺﾞｼｯｸM-PRO"/>
      <family val="3"/>
    </font>
    <font>
      <b/>
      <sz val="6"/>
      <name val="HG丸ｺﾞｼｯｸM-PRO"/>
      <family val="3"/>
    </font>
    <font>
      <b/>
      <sz val="7"/>
      <name val="HG丸ｺﾞｼｯｸM-PRO"/>
      <family val="3"/>
    </font>
    <font>
      <b/>
      <sz val="7"/>
      <color indexed="10"/>
      <name val="HG丸ｺﾞｼｯｸM-PRO"/>
      <family val="3"/>
    </font>
    <font>
      <u val="single"/>
      <sz val="12"/>
      <color indexed="48"/>
      <name val="ＭＳ Ｐゴシック"/>
      <family val="3"/>
    </font>
    <font>
      <b/>
      <sz val="8"/>
      <name val="ＭＳ Ｐゴシック"/>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55"/>
        <bgColor indexed="64"/>
      </patternFill>
    </fill>
  </fills>
  <borders count="56">
    <border>
      <left/>
      <right/>
      <top/>
      <bottom/>
      <diagonal/>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color indexed="63"/>
      </right>
      <top style="hair"/>
      <bottom style="thin"/>
    </border>
    <border>
      <left style="thin"/>
      <right>
        <color indexed="63"/>
      </right>
      <top>
        <color indexed="63"/>
      </top>
      <bottom style="hair"/>
    </border>
    <border>
      <left style="thin"/>
      <right style="thin"/>
      <top style="hair"/>
      <bottom style="thin"/>
    </border>
    <border>
      <left style="double"/>
      <right style="thin"/>
      <top style="double"/>
      <bottom style="hair"/>
    </border>
    <border>
      <left style="thin"/>
      <right style="double"/>
      <top style="double"/>
      <bottom style="hair"/>
    </border>
    <border>
      <left style="double"/>
      <right style="thin"/>
      <top style="hair"/>
      <bottom style="double"/>
    </border>
    <border>
      <left style="slantDashDot"/>
      <right style="thin"/>
      <top style="slantDashDot"/>
      <bottom style="hair"/>
    </border>
    <border>
      <left style="thin"/>
      <right style="slantDashDot"/>
      <top style="slantDashDot"/>
      <bottom style="hair"/>
    </border>
    <border>
      <left style="slantDashDot"/>
      <right style="thin"/>
      <top style="hair"/>
      <bottom style="slantDashDot"/>
    </border>
    <border>
      <left style="thin"/>
      <right style="slantDashDot"/>
      <top style="hair"/>
      <bottom style="slantDashDot"/>
    </border>
    <border>
      <left>
        <color indexed="63"/>
      </left>
      <right>
        <color indexed="63"/>
      </right>
      <top>
        <color indexed="63"/>
      </top>
      <bottom style="thin"/>
    </border>
    <border>
      <left style="thin"/>
      <right style="double"/>
      <top style="hair"/>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double"/>
    </border>
    <border>
      <left style="thin"/>
      <right style="thin"/>
      <top>
        <color indexed="63"/>
      </top>
      <bottom style="hair"/>
    </border>
    <border>
      <left style="double"/>
      <right style="thin"/>
      <top>
        <color indexed="63"/>
      </top>
      <bottom style="hair"/>
    </border>
    <border>
      <left style="thin"/>
      <right style="double"/>
      <top>
        <color indexed="63"/>
      </top>
      <bottom style="hair"/>
    </border>
    <border>
      <left style="double"/>
      <right style="thin"/>
      <top style="hair"/>
      <bottom style="thin"/>
    </border>
    <border>
      <left style="thin"/>
      <right>
        <color indexed="63"/>
      </right>
      <top style="hair"/>
      <bottom style="thin"/>
    </border>
    <border>
      <left style="thin"/>
      <right style="double"/>
      <top style="hair"/>
      <bottom style="thin"/>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color indexed="63"/>
      </top>
      <bottom style="double"/>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double"/>
      <right style="thin"/>
      <top style="thin"/>
      <bottom>
        <color indexed="63"/>
      </bottom>
    </border>
    <border>
      <left style="double"/>
      <right style="thin"/>
      <top>
        <color indexed="63"/>
      </top>
      <bottom style="double"/>
    </border>
    <border>
      <left style="thin"/>
      <right style="thin"/>
      <top style="thin"/>
      <bottom>
        <color indexed="63"/>
      </bottom>
    </border>
    <border>
      <left style="thin"/>
      <right style="double"/>
      <top style="thin"/>
      <bottom>
        <color indexed="63"/>
      </bottom>
    </border>
    <border>
      <left style="thin"/>
      <right style="double"/>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style="hair"/>
    </border>
    <border>
      <left style="thin"/>
      <right>
        <color indexed="63"/>
      </right>
      <top style="hair"/>
      <bottom style="double"/>
    </border>
    <border>
      <left style="thin"/>
      <right style="thin"/>
      <top style="hair"/>
      <bottom style="double"/>
    </border>
    <border>
      <left style="thin"/>
      <right>
        <color indexed="63"/>
      </right>
      <top>
        <color indexed="63"/>
      </top>
      <bottom style="double"/>
    </border>
    <border>
      <left style="thin"/>
      <right style="double"/>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5">
    <xf numFmtId="0" fontId="0" fillId="0" borderId="0" xfId="0" applyAlignment="1">
      <alignment/>
    </xf>
    <xf numFmtId="0" fontId="0" fillId="0" borderId="0" xfId="0" applyAlignment="1" applyProtection="1">
      <alignment/>
      <protection hidden="1"/>
    </xf>
    <xf numFmtId="0" fontId="2" fillId="2" borderId="0" xfId="0" applyFon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5"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0" borderId="0" xfId="0" applyFill="1" applyAlignment="1" applyProtection="1">
      <alignment/>
      <protection hidden="1"/>
    </xf>
    <xf numFmtId="0" fontId="0" fillId="0" borderId="0" xfId="0" applyFill="1" applyAlignment="1">
      <alignment/>
    </xf>
    <xf numFmtId="0" fontId="2" fillId="3" borderId="1"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0" fillId="2" borderId="3" xfId="0" applyFill="1" applyBorder="1" applyAlignment="1" applyProtection="1">
      <alignment vertical="center" wrapText="1"/>
      <protection hidden="1"/>
    </xf>
    <xf numFmtId="38" fontId="8" fillId="2" borderId="3" xfId="16" applyFont="1" applyFill="1" applyBorder="1" applyAlignment="1" applyProtection="1">
      <alignment vertical="center"/>
      <protection hidden="1"/>
    </xf>
    <xf numFmtId="0" fontId="0" fillId="2" borderId="4" xfId="0" applyFill="1" applyBorder="1" applyAlignment="1" applyProtection="1">
      <alignment vertical="center"/>
      <protection hidden="1"/>
    </xf>
    <xf numFmtId="38" fontId="8" fillId="2" borderId="4" xfId="16" applyFont="1" applyFill="1" applyBorder="1" applyAlignment="1" applyProtection="1">
      <alignment horizontal="right" vertical="center"/>
      <protection hidden="1"/>
    </xf>
    <xf numFmtId="0" fontId="0" fillId="2" borderId="5" xfId="0" applyFill="1" applyBorder="1" applyAlignment="1" applyProtection="1">
      <alignment vertical="center"/>
      <protection hidden="1"/>
    </xf>
    <xf numFmtId="38" fontId="8" fillId="2" borderId="5" xfId="16" applyFont="1" applyFill="1" applyBorder="1" applyAlignment="1" applyProtection="1">
      <alignment vertical="center"/>
      <protection hidden="1"/>
    </xf>
    <xf numFmtId="0" fontId="2" fillId="3" borderId="3" xfId="0" applyFont="1" applyFill="1" applyBorder="1" applyAlignment="1" applyProtection="1">
      <alignment horizontal="center" vertical="center"/>
      <protection hidden="1"/>
    </xf>
    <xf numFmtId="0" fontId="2" fillId="3" borderId="6" xfId="0" applyFont="1" applyFill="1" applyBorder="1" applyAlignment="1" applyProtection="1">
      <alignment horizontal="center"/>
      <protection hidden="1"/>
    </xf>
    <xf numFmtId="0" fontId="4" fillId="4" borderId="7" xfId="0" applyFont="1" applyFill="1" applyBorder="1" applyAlignment="1" applyProtection="1">
      <alignment horizontal="right"/>
      <protection locked="0"/>
    </xf>
    <xf numFmtId="0" fontId="2" fillId="4" borderId="7" xfId="0" applyFont="1" applyFill="1" applyBorder="1" applyAlignment="1" applyProtection="1">
      <alignment horizontal="left"/>
      <protection locked="0"/>
    </xf>
    <xf numFmtId="0" fontId="2" fillId="4" borderId="8" xfId="0" applyFont="1" applyFill="1" applyBorder="1" applyAlignment="1" applyProtection="1">
      <alignment horizontal="left"/>
      <protection locked="0"/>
    </xf>
    <xf numFmtId="0" fontId="0" fillId="2" borderId="0" xfId="0" applyFill="1" applyBorder="1" applyAlignment="1" applyProtection="1">
      <alignment/>
      <protection hidden="1"/>
    </xf>
    <xf numFmtId="0" fontId="9" fillId="2" borderId="0" xfId="0" applyFont="1" applyFill="1" applyBorder="1" applyAlignment="1" applyProtection="1">
      <alignment/>
      <protection hidden="1"/>
    </xf>
    <xf numFmtId="38" fontId="0" fillId="2" borderId="0" xfId="16" applyFill="1" applyBorder="1" applyAlignment="1" applyProtection="1">
      <alignment/>
      <protection hidden="1"/>
    </xf>
    <xf numFmtId="0" fontId="0" fillId="2" borderId="9" xfId="0" applyFill="1" applyBorder="1" applyAlignment="1" applyProtection="1">
      <alignment vertical="center"/>
      <protection hidden="1"/>
    </xf>
    <xf numFmtId="177" fontId="0" fillId="2" borderId="10" xfId="16" applyNumberFormat="1" applyFill="1" applyBorder="1" applyAlignment="1" applyProtection="1">
      <alignment vertical="center"/>
      <protection locked="0"/>
    </xf>
    <xf numFmtId="0" fontId="0" fillId="2" borderId="11" xfId="0" applyFill="1" applyBorder="1" applyAlignment="1" applyProtection="1">
      <alignment vertical="center"/>
      <protection hidden="1"/>
    </xf>
    <xf numFmtId="0" fontId="0" fillId="2" borderId="12" xfId="0" applyFill="1" applyBorder="1" applyAlignment="1" applyProtection="1">
      <alignment vertical="center"/>
      <protection hidden="1"/>
    </xf>
    <xf numFmtId="177" fontId="0" fillId="2" borderId="13" xfId="16" applyNumberFormat="1" applyFill="1" applyBorder="1" applyAlignment="1" applyProtection="1">
      <alignment vertical="center"/>
      <protection locked="0"/>
    </xf>
    <xf numFmtId="0" fontId="0" fillId="2" borderId="14" xfId="0" applyFill="1" applyBorder="1" applyAlignment="1" applyProtection="1">
      <alignment vertical="center"/>
      <protection hidden="1"/>
    </xf>
    <xf numFmtId="177" fontId="0" fillId="2" borderId="15" xfId="16" applyNumberFormat="1" applyFill="1" applyBorder="1" applyAlignment="1" applyProtection="1">
      <alignment vertical="center"/>
      <protection locked="0"/>
    </xf>
    <xf numFmtId="0" fontId="8" fillId="0" borderId="16" xfId="0" applyFont="1" applyFill="1" applyBorder="1" applyAlignment="1" applyProtection="1">
      <alignment horizontal="right" vertical="center"/>
      <protection hidden="1"/>
    </xf>
    <xf numFmtId="0" fontId="11" fillId="0" borderId="16" xfId="0" applyFont="1" applyFill="1" applyBorder="1" applyAlignment="1" applyProtection="1">
      <alignment horizontal="left"/>
      <protection hidden="1"/>
    </xf>
    <xf numFmtId="40" fontId="0" fillId="2" borderId="17" xfId="16" applyNumberFormat="1" applyFill="1" applyBorder="1" applyAlignment="1" applyProtection="1">
      <alignment vertical="center"/>
      <protection locked="0"/>
    </xf>
    <xf numFmtId="0" fontId="0" fillId="2" borderId="18" xfId="0" applyFill="1" applyBorder="1" applyAlignment="1" applyProtection="1">
      <alignment/>
      <protection hidden="1"/>
    </xf>
    <xf numFmtId="0" fontId="0" fillId="2" borderId="19" xfId="0" applyFill="1" applyBorder="1" applyAlignment="1" applyProtection="1">
      <alignment/>
      <protection hidden="1"/>
    </xf>
    <xf numFmtId="0" fontId="15" fillId="2" borderId="19" xfId="0" applyFont="1" applyFill="1" applyBorder="1" applyAlignment="1" applyProtection="1">
      <alignment/>
      <protection hidden="1"/>
    </xf>
    <xf numFmtId="0" fontId="0" fillId="2" borderId="20" xfId="0" applyFill="1" applyBorder="1" applyAlignment="1" applyProtection="1">
      <alignment/>
      <protection hidden="1"/>
    </xf>
    <xf numFmtId="0" fontId="20" fillId="2" borderId="0" xfId="0" applyFont="1" applyFill="1" applyBorder="1" applyAlignment="1" applyProtection="1">
      <alignment/>
      <protection hidden="1"/>
    </xf>
    <xf numFmtId="0" fontId="0" fillId="2" borderId="19" xfId="0" applyFill="1" applyBorder="1" applyAlignment="1" applyProtection="1">
      <alignment vertical="center"/>
      <protection hidden="1"/>
    </xf>
    <xf numFmtId="38" fontId="0" fillId="2" borderId="19" xfId="16" applyFill="1" applyBorder="1" applyAlignment="1" applyProtection="1">
      <alignment vertical="center"/>
      <protection hidden="1"/>
    </xf>
    <xf numFmtId="0" fontId="0" fillId="2" borderId="21" xfId="0" applyFill="1" applyBorder="1" applyAlignment="1" applyProtection="1">
      <alignment/>
      <protection hidden="1"/>
    </xf>
    <xf numFmtId="0" fontId="0" fillId="2" borderId="16" xfId="0" applyFill="1" applyBorder="1" applyAlignment="1" applyProtection="1">
      <alignment/>
      <protection hidden="1"/>
    </xf>
    <xf numFmtId="56" fontId="2" fillId="4" borderId="22"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protection hidden="1"/>
    </xf>
    <xf numFmtId="38" fontId="6" fillId="4" borderId="23" xfId="16" applyFont="1" applyFill="1" applyBorder="1" applyAlignment="1" applyProtection="1">
      <alignment horizontal="right"/>
      <protection locked="0"/>
    </xf>
    <xf numFmtId="40" fontId="6" fillId="0" borderId="24" xfId="16" applyNumberFormat="1" applyFont="1" applyFill="1" applyBorder="1" applyAlignment="1" applyProtection="1">
      <alignment horizontal="right"/>
      <protection hidden="1"/>
    </xf>
    <xf numFmtId="40" fontId="6" fillId="0" borderId="23" xfId="16" applyNumberFormat="1" applyFont="1" applyFill="1" applyBorder="1" applyAlignment="1" applyProtection="1">
      <alignment horizontal="right"/>
      <protection hidden="1"/>
    </xf>
    <xf numFmtId="40" fontId="6" fillId="0" borderId="7" xfId="16" applyNumberFormat="1" applyFont="1" applyFill="1" applyBorder="1" applyAlignment="1" applyProtection="1">
      <alignment horizontal="right"/>
      <protection hidden="1"/>
    </xf>
    <xf numFmtId="40" fontId="6" fillId="0" borderId="25" xfId="16" applyNumberFormat="1" applyFont="1" applyFill="1" applyBorder="1" applyAlignment="1" applyProtection="1">
      <alignment horizontal="right"/>
      <protection hidden="1"/>
    </xf>
    <xf numFmtId="38" fontId="6" fillId="4" borderId="8" xfId="16" applyFont="1" applyFill="1" applyBorder="1" applyAlignment="1" applyProtection="1">
      <alignment horizontal="right"/>
      <protection locked="0"/>
    </xf>
    <xf numFmtId="40" fontId="6" fillId="0" borderId="26" xfId="16" applyNumberFormat="1" applyFont="1" applyFill="1" applyBorder="1" applyAlignment="1" applyProtection="1">
      <alignment horizontal="right"/>
      <protection hidden="1"/>
    </xf>
    <xf numFmtId="40" fontId="6" fillId="0" borderId="8" xfId="16" applyNumberFormat="1" applyFont="1" applyFill="1" applyBorder="1" applyAlignment="1" applyProtection="1">
      <alignment horizontal="right"/>
      <protection hidden="1"/>
    </xf>
    <xf numFmtId="40" fontId="6" fillId="0" borderId="27" xfId="16" applyNumberFormat="1" applyFont="1" applyFill="1" applyBorder="1" applyAlignment="1" applyProtection="1">
      <alignment horizontal="right"/>
      <protection hidden="1"/>
    </xf>
    <xf numFmtId="40" fontId="6" fillId="0" borderId="28" xfId="16" applyNumberFormat="1" applyFont="1" applyFill="1" applyBorder="1" applyAlignment="1" applyProtection="1">
      <alignment horizontal="right"/>
      <protection hidden="1"/>
    </xf>
    <xf numFmtId="0" fontId="6" fillId="0" borderId="0" xfId="0" applyFont="1" applyFill="1" applyBorder="1" applyAlignment="1" applyProtection="1">
      <alignment vertical="center"/>
      <protection hidden="1"/>
    </xf>
    <xf numFmtId="40" fontId="6" fillId="0" borderId="29" xfId="16" applyNumberFormat="1" applyFont="1" applyFill="1" applyBorder="1" applyAlignment="1" applyProtection="1">
      <alignment horizontal="right"/>
      <protection hidden="1"/>
    </xf>
    <xf numFmtId="40" fontId="6" fillId="0" borderId="30" xfId="16" applyNumberFormat="1" applyFont="1" applyFill="1" applyBorder="1" applyAlignment="1" applyProtection="1">
      <alignment horizontal="right"/>
      <protection hidden="1"/>
    </xf>
    <xf numFmtId="40" fontId="6" fillId="0" borderId="31" xfId="16" applyNumberFormat="1" applyFont="1" applyFill="1" applyBorder="1" applyAlignment="1" applyProtection="1">
      <alignment horizontal="right"/>
      <protection hidden="1"/>
    </xf>
    <xf numFmtId="40" fontId="6" fillId="0" borderId="32" xfId="0" applyNumberFormat="1" applyFont="1" applyBorder="1" applyAlignment="1" applyProtection="1">
      <alignment/>
      <protection hidden="1"/>
    </xf>
    <xf numFmtId="40" fontId="6" fillId="0" borderId="33" xfId="0" applyNumberFormat="1" applyFont="1" applyBorder="1" applyAlignment="1" applyProtection="1">
      <alignment/>
      <protection hidden="1"/>
    </xf>
    <xf numFmtId="40" fontId="6" fillId="0" borderId="34" xfId="0" applyNumberFormat="1" applyFont="1" applyBorder="1" applyAlignment="1" applyProtection="1">
      <alignment/>
      <protection hidden="1"/>
    </xf>
    <xf numFmtId="0" fontId="0" fillId="2" borderId="0" xfId="0" applyFill="1" applyAlignment="1">
      <alignment/>
    </xf>
    <xf numFmtId="0" fontId="20" fillId="2" borderId="0" xfId="0" applyFont="1" applyFill="1" applyAlignment="1">
      <alignment/>
    </xf>
    <xf numFmtId="38" fontId="0" fillId="2" borderId="0" xfId="16" applyFill="1" applyAlignment="1">
      <alignment/>
    </xf>
    <xf numFmtId="0" fontId="0" fillId="2" borderId="0" xfId="0" applyFill="1" applyAlignment="1" applyProtection="1">
      <alignment/>
      <protection hidden="1"/>
    </xf>
    <xf numFmtId="0" fontId="0" fillId="2" borderId="35" xfId="0" applyFill="1" applyBorder="1" applyAlignment="1" applyProtection="1">
      <alignment/>
      <protection hidden="1"/>
    </xf>
    <xf numFmtId="0" fontId="16" fillId="2" borderId="35" xfId="0" applyFont="1" applyFill="1" applyBorder="1" applyAlignment="1" applyProtection="1">
      <alignment/>
      <protection hidden="1"/>
    </xf>
    <xf numFmtId="0" fontId="12" fillId="2" borderId="0" xfId="0" applyFont="1" applyFill="1" applyAlignment="1" applyProtection="1">
      <alignment/>
      <protection hidden="1"/>
    </xf>
    <xf numFmtId="38" fontId="0" fillId="2" borderId="35" xfId="0" applyNumberFormat="1" applyFill="1" applyBorder="1" applyAlignment="1" applyProtection="1">
      <alignment horizontal="right"/>
      <protection hidden="1"/>
    </xf>
    <xf numFmtId="0" fontId="0" fillId="2" borderId="0" xfId="0" applyFill="1" applyAlignment="1" applyProtection="1">
      <alignment/>
      <protection hidden="1"/>
    </xf>
    <xf numFmtId="0" fontId="0" fillId="2" borderId="35" xfId="0" applyFill="1" applyBorder="1" applyAlignment="1" applyProtection="1">
      <alignment horizontal="right"/>
      <protection hidden="1"/>
    </xf>
    <xf numFmtId="0" fontId="0" fillId="2" borderId="0" xfId="0" applyFill="1" applyAlignment="1">
      <alignment/>
    </xf>
    <xf numFmtId="0" fontId="8" fillId="2" borderId="0"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0" fillId="2" borderId="0" xfId="0" applyFill="1" applyBorder="1" applyAlignment="1" applyProtection="1">
      <alignment horizontal="right"/>
      <protection hidden="1"/>
    </xf>
    <xf numFmtId="0" fontId="11" fillId="2" borderId="0" xfId="0" applyFont="1" applyFill="1" applyAlignment="1" applyProtection="1">
      <alignment horizontal="center"/>
      <protection hidden="1"/>
    </xf>
    <xf numFmtId="38" fontId="6" fillId="2" borderId="0" xfId="16" applyFont="1" applyFill="1" applyBorder="1" applyAlignment="1" applyProtection="1">
      <alignment/>
      <protection hidden="1"/>
    </xf>
    <xf numFmtId="0" fontId="6" fillId="2" borderId="0" xfId="0" applyFont="1" applyFill="1" applyAlignment="1" applyProtection="1">
      <alignment/>
      <protection hidden="1"/>
    </xf>
    <xf numFmtId="0" fontId="6" fillId="2" borderId="0" xfId="0" applyFont="1" applyFill="1" applyBorder="1" applyAlignment="1" applyProtection="1">
      <alignment/>
      <protection hidden="1"/>
    </xf>
    <xf numFmtId="0" fontId="0" fillId="0" borderId="0" xfId="0"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11" fillId="0" borderId="16" xfId="0" applyFont="1" applyBorder="1" applyAlignment="1" applyProtection="1">
      <alignment horizontal="right"/>
      <protection/>
    </xf>
    <xf numFmtId="0" fontId="12" fillId="0" borderId="35" xfId="0" applyFont="1" applyFill="1" applyBorder="1" applyAlignment="1" applyProtection="1">
      <alignment vertical="center"/>
      <protection/>
    </xf>
    <xf numFmtId="0" fontId="6" fillId="0" borderId="0" xfId="0" applyFont="1" applyAlignment="1" applyProtection="1">
      <alignment/>
      <protection/>
    </xf>
    <xf numFmtId="38" fontId="6" fillId="5" borderId="23" xfId="16" applyFont="1" applyFill="1" applyBorder="1" applyAlignment="1" applyProtection="1">
      <alignment/>
      <protection hidden="1"/>
    </xf>
    <xf numFmtId="38" fontId="6" fillId="5" borderId="36" xfId="16" applyFont="1" applyFill="1" applyBorder="1" applyAlignment="1" applyProtection="1">
      <alignment/>
      <protection hidden="1"/>
    </xf>
    <xf numFmtId="38" fontId="6" fillId="5" borderId="4" xfId="16" applyFont="1" applyFill="1" applyBorder="1" applyAlignment="1" applyProtection="1">
      <alignment/>
      <protection hidden="1"/>
    </xf>
    <xf numFmtId="38" fontId="6" fillId="5" borderId="37" xfId="16" applyFont="1" applyFill="1" applyBorder="1" applyAlignment="1" applyProtection="1">
      <alignment/>
      <protection hidden="1"/>
    </xf>
    <xf numFmtId="38" fontId="6" fillId="5" borderId="8" xfId="16" applyFont="1" applyFill="1" applyBorder="1" applyAlignment="1" applyProtection="1">
      <alignment/>
      <protection hidden="1"/>
    </xf>
    <xf numFmtId="38" fontId="6" fillId="5" borderId="38" xfId="16" applyFont="1" applyFill="1" applyBorder="1" applyAlignment="1" applyProtection="1">
      <alignment/>
      <protection hidden="1"/>
    </xf>
    <xf numFmtId="38" fontId="6" fillId="3" borderId="23" xfId="16" applyFont="1" applyFill="1" applyBorder="1" applyAlignment="1" applyProtection="1">
      <alignment/>
      <protection hidden="1"/>
    </xf>
    <xf numFmtId="40" fontId="6" fillId="3" borderId="23" xfId="16" applyNumberFormat="1" applyFont="1" applyFill="1" applyBorder="1" applyAlignment="1" applyProtection="1">
      <alignment/>
      <protection hidden="1"/>
    </xf>
    <xf numFmtId="38" fontId="6" fillId="3" borderId="36" xfId="16" applyFont="1" applyFill="1" applyBorder="1" applyAlignment="1" applyProtection="1">
      <alignment/>
      <protection hidden="1"/>
    </xf>
    <xf numFmtId="38" fontId="6" fillId="3" borderId="4" xfId="16" applyFont="1" applyFill="1" applyBorder="1" applyAlignment="1" applyProtection="1">
      <alignment/>
      <protection hidden="1"/>
    </xf>
    <xf numFmtId="38" fontId="6" fillId="3" borderId="37" xfId="16" applyFont="1" applyFill="1" applyBorder="1" applyAlignment="1" applyProtection="1">
      <alignment/>
      <protection hidden="1"/>
    </xf>
    <xf numFmtId="38" fontId="6" fillId="3" borderId="8" xfId="16" applyFont="1" applyFill="1" applyBorder="1" applyAlignment="1" applyProtection="1">
      <alignment/>
      <protection hidden="1"/>
    </xf>
    <xf numFmtId="40" fontId="6" fillId="3" borderId="8" xfId="16" applyNumberFormat="1" applyFont="1" applyFill="1" applyBorder="1" applyAlignment="1" applyProtection="1">
      <alignment/>
      <protection hidden="1"/>
    </xf>
    <xf numFmtId="38" fontId="6" fillId="3" borderId="38" xfId="16" applyFont="1" applyFill="1" applyBorder="1" applyAlignment="1" applyProtection="1">
      <alignment/>
      <protection hidden="1"/>
    </xf>
    <xf numFmtId="0" fontId="4" fillId="2" borderId="16" xfId="0" applyFont="1" applyFill="1" applyBorder="1" applyAlignment="1" applyProtection="1">
      <alignment horizontal="center" vertical="center"/>
      <protection hidden="1"/>
    </xf>
    <xf numFmtId="0" fontId="19" fillId="2" borderId="20" xfId="0" applyFont="1" applyFill="1" applyBorder="1" applyAlignment="1" applyProtection="1">
      <alignment horizontal="right"/>
      <protection hidden="1"/>
    </xf>
    <xf numFmtId="0" fontId="19" fillId="2" borderId="0" xfId="0" applyFont="1" applyFill="1" applyBorder="1" applyAlignment="1" applyProtection="1">
      <alignment horizontal="right"/>
      <protection hidden="1"/>
    </xf>
    <xf numFmtId="0" fontId="17" fillId="2" borderId="20" xfId="0" applyFont="1" applyFill="1" applyBorder="1" applyAlignment="1" applyProtection="1">
      <alignment horizontal="right" vertical="center" textRotation="255"/>
      <protection hidden="1"/>
    </xf>
    <xf numFmtId="0" fontId="18" fillId="2" borderId="20" xfId="0" applyFont="1" applyFill="1" applyBorder="1" applyAlignment="1" applyProtection="1">
      <alignment horizontal="right" vertical="center" textRotation="255"/>
      <protection hidden="1"/>
    </xf>
    <xf numFmtId="0" fontId="3" fillId="2" borderId="0" xfId="0" applyFont="1" applyFill="1" applyBorder="1" applyAlignment="1" applyProtection="1">
      <alignment/>
      <protection hidden="1"/>
    </xf>
    <xf numFmtId="0" fontId="2" fillId="2" borderId="39" xfId="0" applyFont="1" applyFill="1" applyBorder="1" applyAlignment="1" applyProtection="1">
      <alignment horizontal="center" vertical="center" wrapText="1"/>
      <protection hidden="1"/>
    </xf>
    <xf numFmtId="0" fontId="0" fillId="0" borderId="40" xfId="0" applyBorder="1" applyAlignment="1" applyProtection="1">
      <alignment horizontal="center" vertical="center"/>
      <protection hidden="1"/>
    </xf>
    <xf numFmtId="0" fontId="2" fillId="6" borderId="41" xfId="0" applyFont="1" applyFill="1" applyBorder="1" applyAlignment="1" applyProtection="1">
      <alignment horizontal="center" vertical="center" wrapText="1"/>
      <protection hidden="1"/>
    </xf>
    <xf numFmtId="0" fontId="0" fillId="0" borderId="22" xfId="0" applyBorder="1" applyAlignment="1" applyProtection="1">
      <alignment horizontal="center" vertical="center"/>
      <protection hidden="1"/>
    </xf>
    <xf numFmtId="0" fontId="2" fillId="2" borderId="41" xfId="0" applyFont="1" applyFill="1" applyBorder="1" applyAlignment="1" applyProtection="1">
      <alignment horizontal="center" vertical="center"/>
      <protection hidden="1"/>
    </xf>
    <xf numFmtId="0" fontId="2" fillId="6" borderId="41"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6" fillId="0" borderId="0" xfId="0" applyFont="1" applyBorder="1" applyAlignment="1" applyProtection="1">
      <alignment horizontal="left" vertical="center"/>
      <protection/>
    </xf>
    <xf numFmtId="0" fontId="10" fillId="3" borderId="42" xfId="0" applyFont="1" applyFill="1" applyBorder="1" applyAlignment="1" applyProtection="1">
      <alignment horizontal="center" vertical="center"/>
      <protection hidden="1"/>
    </xf>
    <xf numFmtId="0" fontId="10" fillId="3" borderId="31" xfId="0" applyFont="1" applyFill="1"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8" fillId="3" borderId="44" xfId="0" applyFont="1" applyFill="1" applyBorder="1" applyAlignment="1" applyProtection="1">
      <alignment horizontal="center" vertical="center" wrapText="1"/>
      <protection hidden="1"/>
    </xf>
    <xf numFmtId="0" fontId="8" fillId="3" borderId="45" xfId="0" applyFont="1" applyFill="1" applyBorder="1" applyAlignment="1" applyProtection="1">
      <alignment horizontal="center" vertical="center" wrapText="1"/>
      <protection hidden="1"/>
    </xf>
    <xf numFmtId="0" fontId="8" fillId="3" borderId="46" xfId="0" applyFont="1" applyFill="1" applyBorder="1" applyAlignment="1" applyProtection="1">
      <alignment horizontal="center" vertical="center" wrapText="1"/>
      <protection hidden="1"/>
    </xf>
    <xf numFmtId="0" fontId="8" fillId="3" borderId="45" xfId="0" applyFont="1" applyFill="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3" borderId="47" xfId="0" applyFont="1" applyFill="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0" fillId="0" borderId="46" xfId="0" applyFont="1" applyBorder="1" applyAlignment="1" applyProtection="1">
      <alignment horizontal="center" vertical="center"/>
      <protection hidden="1"/>
    </xf>
    <xf numFmtId="0" fontId="10" fillId="3" borderId="42" xfId="0" applyFont="1" applyFill="1"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16" fillId="0" borderId="16" xfId="0" applyFont="1" applyFill="1" applyBorder="1" applyAlignment="1" applyProtection="1">
      <alignment horizontal="center"/>
      <protection/>
    </xf>
    <xf numFmtId="0" fontId="8" fillId="3" borderId="44" xfId="0" applyFont="1" applyFill="1" applyBorder="1" applyAlignment="1" applyProtection="1">
      <alignment horizontal="center" vertical="center"/>
      <protection hidden="1"/>
    </xf>
    <xf numFmtId="0" fontId="8" fillId="3" borderId="46" xfId="0" applyFont="1" applyFill="1" applyBorder="1" applyAlignment="1" applyProtection="1">
      <alignment horizontal="center" vertical="center"/>
      <protection hidden="1"/>
    </xf>
    <xf numFmtId="0" fontId="8" fillId="3" borderId="47" xfId="0" applyFont="1" applyFill="1" applyBorder="1" applyAlignment="1" applyProtection="1">
      <alignment horizontal="center" vertical="center"/>
      <protection hidden="1"/>
    </xf>
    <xf numFmtId="0" fontId="8" fillId="3" borderId="48" xfId="0" applyFont="1" applyFill="1" applyBorder="1" applyAlignment="1" applyProtection="1">
      <alignment horizontal="center" vertical="center"/>
      <protection hidden="1"/>
    </xf>
    <xf numFmtId="0" fontId="12" fillId="0" borderId="35" xfId="0" applyFont="1" applyFill="1" applyBorder="1" applyAlignment="1" applyProtection="1">
      <alignment horizontal="center" vertical="center"/>
      <protection locked="0"/>
    </xf>
    <xf numFmtId="55" fontId="11" fillId="0" borderId="16" xfId="0" applyNumberFormat="1" applyFont="1" applyFill="1" applyBorder="1" applyAlignment="1" applyProtection="1">
      <alignment horizontal="center"/>
      <protection hidden="1"/>
    </xf>
    <xf numFmtId="0" fontId="8" fillId="0" borderId="16" xfId="0" applyFont="1" applyFill="1" applyBorder="1" applyAlignment="1" applyProtection="1">
      <alignment horizontal="left"/>
      <protection hidden="1"/>
    </xf>
    <xf numFmtId="0" fontId="11" fillId="0" borderId="16" xfId="0" applyFont="1" applyFill="1" applyBorder="1" applyAlignment="1" applyProtection="1">
      <alignment horizontal="right"/>
      <protection hidden="1"/>
    </xf>
    <xf numFmtId="0" fontId="11" fillId="0" borderId="16" xfId="0" applyFont="1" applyBorder="1" applyAlignment="1" applyProtection="1">
      <alignment horizontal="right"/>
      <protection/>
    </xf>
    <xf numFmtId="0" fontId="11" fillId="0" borderId="0" xfId="0" applyFont="1" applyBorder="1" applyAlignment="1" applyProtection="1">
      <alignment horizontal="right"/>
      <protection/>
    </xf>
    <xf numFmtId="0" fontId="8" fillId="0" borderId="16" xfId="0" applyFont="1" applyFill="1" applyBorder="1" applyAlignment="1" applyProtection="1">
      <alignment horizontal="left" vertical="center"/>
      <protection hidden="1"/>
    </xf>
    <xf numFmtId="0" fontId="0" fillId="0" borderId="16" xfId="0" applyBorder="1" applyAlignment="1" applyProtection="1">
      <alignment horizontal="left"/>
      <protection/>
    </xf>
    <xf numFmtId="0" fontId="0" fillId="0" borderId="16" xfId="0" applyBorder="1" applyAlignment="1" applyProtection="1">
      <alignment/>
      <protection/>
    </xf>
    <xf numFmtId="0" fontId="2" fillId="3" borderId="19" xfId="0" applyFont="1" applyFill="1" applyBorder="1" applyAlignment="1" applyProtection="1">
      <alignment horizontal="right" vertical="center" textRotation="255"/>
      <protection hidden="1"/>
    </xf>
    <xf numFmtId="0" fontId="2" fillId="0" borderId="0" xfId="0" applyFont="1" applyBorder="1" applyAlignment="1" applyProtection="1">
      <alignment horizontal="right" vertical="center" textRotation="255"/>
      <protection hidden="1"/>
    </xf>
    <xf numFmtId="0" fontId="2" fillId="0" borderId="35" xfId="0" applyFont="1" applyBorder="1" applyAlignment="1" applyProtection="1">
      <alignment horizontal="right" vertical="center" textRotation="255"/>
      <protection hidden="1"/>
    </xf>
    <xf numFmtId="0" fontId="4" fillId="2" borderId="49" xfId="0" applyFont="1" applyFill="1" applyBorder="1" applyAlignment="1" applyProtection="1">
      <alignment horizontal="center" vertical="center"/>
      <protection hidden="1"/>
    </xf>
    <xf numFmtId="0" fontId="4" fillId="2" borderId="50" xfId="0" applyFont="1" applyFill="1" applyBorder="1" applyAlignment="1" applyProtection="1">
      <alignment horizontal="center" vertical="center"/>
      <protection hidden="1"/>
    </xf>
    <xf numFmtId="0" fontId="19" fillId="3" borderId="41" xfId="0" applyFont="1" applyFill="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22" xfId="0" applyFont="1" applyBorder="1" applyAlignment="1" applyProtection="1">
      <alignment horizontal="center" vertical="center" wrapText="1"/>
      <protection hidden="1"/>
    </xf>
    <xf numFmtId="0" fontId="0" fillId="3" borderId="51" xfId="0" applyFill="1" applyBorder="1" applyAlignment="1" applyProtection="1">
      <alignment horizontal="center" vertical="center"/>
      <protection hidden="1"/>
    </xf>
    <xf numFmtId="0" fontId="0" fillId="3" borderId="52"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53" xfId="0" applyFill="1" applyBorder="1" applyAlignment="1" applyProtection="1">
      <alignment horizontal="center" vertical="center"/>
      <protection hidden="1"/>
    </xf>
    <xf numFmtId="0" fontId="0" fillId="2" borderId="30" xfId="0" applyFill="1" applyBorder="1" applyAlignment="1" applyProtection="1">
      <alignment horizontal="center" vertical="center"/>
      <protection hidden="1"/>
    </xf>
    <xf numFmtId="0" fontId="6" fillId="5" borderId="41" xfId="0" applyFont="1" applyFill="1" applyBorder="1" applyAlignment="1" applyProtection="1">
      <alignment horizontal="center" vertical="center"/>
      <protection hidden="1"/>
    </xf>
    <xf numFmtId="0" fontId="6" fillId="5" borderId="22" xfId="0" applyFont="1" applyFill="1" applyBorder="1" applyAlignment="1" applyProtection="1">
      <alignment/>
      <protection hidden="1"/>
    </xf>
    <xf numFmtId="0" fontId="0" fillId="5" borderId="18" xfId="0" applyFill="1" applyBorder="1" applyAlignment="1" applyProtection="1">
      <alignment horizontal="center" vertical="center"/>
      <protection hidden="1"/>
    </xf>
    <xf numFmtId="0" fontId="0" fillId="5" borderId="54" xfId="0"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0" fillId="5" borderId="53" xfId="0" applyFill="1" applyBorder="1" applyAlignment="1" applyProtection="1">
      <alignment horizontal="center" vertical="center"/>
      <protection hidden="1"/>
    </xf>
    <xf numFmtId="0" fontId="6" fillId="3" borderId="41" xfId="0" applyFont="1" applyFill="1" applyBorder="1" applyAlignment="1" applyProtection="1">
      <alignment horizontal="center" vertical="center"/>
      <protection hidden="1"/>
    </xf>
    <xf numFmtId="0" fontId="6" fillId="3" borderId="22" xfId="0" applyFont="1" applyFill="1" applyBorder="1" applyAlignment="1" applyProtection="1">
      <alignment/>
      <protection hidden="1"/>
    </xf>
    <xf numFmtId="0" fontId="6" fillId="2" borderId="35" xfId="0" applyFont="1" applyFill="1" applyBorder="1" applyAlignment="1" applyProtection="1">
      <alignment horizontal="center"/>
      <protection hidden="1"/>
    </xf>
    <xf numFmtId="0" fontId="8" fillId="2" borderId="0" xfId="0" applyFont="1" applyFill="1" applyBorder="1" applyAlignment="1" applyProtection="1">
      <alignment horizontal="center" vertical="center"/>
      <protection hidden="1"/>
    </xf>
    <xf numFmtId="0" fontId="0" fillId="2" borderId="0" xfId="0" applyFill="1" applyBorder="1" applyAlignment="1">
      <alignment/>
    </xf>
    <xf numFmtId="0" fontId="0" fillId="0" borderId="0" xfId="0" applyFill="1" applyBorder="1" applyAlignment="1">
      <alignment/>
    </xf>
    <xf numFmtId="0" fontId="0" fillId="0" borderId="0" xfId="0" applyBorder="1" applyAlignment="1">
      <alignment/>
    </xf>
    <xf numFmtId="0" fontId="0" fillId="2" borderId="0" xfId="0" applyFill="1" applyBorder="1" applyAlignment="1" applyProtection="1">
      <alignment vertical="center"/>
      <protection hidden="1"/>
    </xf>
    <xf numFmtId="0" fontId="0" fillId="2" borderId="49" xfId="0" applyFill="1" applyBorder="1" applyAlignment="1" applyProtection="1">
      <alignment vertical="center"/>
      <protection hidden="1"/>
    </xf>
    <xf numFmtId="0" fontId="2" fillId="7" borderId="3" xfId="0" applyFont="1" applyFill="1" applyBorder="1" applyAlignment="1" applyProtection="1">
      <alignment horizontal="center" vertical="center"/>
      <protection hidden="1"/>
    </xf>
    <xf numFmtId="0" fontId="2" fillId="7" borderId="55" xfId="0" applyFont="1" applyFill="1" applyBorder="1" applyAlignment="1" applyProtection="1">
      <alignment horizontal="center" vertical="center"/>
      <protection hidden="1"/>
    </xf>
    <xf numFmtId="56" fontId="2" fillId="7" borderId="22" xfId="0" applyNumberFormat="1" applyFont="1" applyFill="1" applyBorder="1" applyAlignment="1" applyProtection="1">
      <alignment horizontal="center" vertical="center"/>
      <protection/>
    </xf>
    <xf numFmtId="38" fontId="6" fillId="7" borderId="7" xfId="16" applyFont="1" applyFill="1" applyBorder="1" applyAlignment="1" applyProtection="1">
      <alignment horizontal="right"/>
      <protection/>
    </xf>
    <xf numFmtId="38" fontId="6" fillId="7" borderId="27" xfId="16" applyFont="1" applyFill="1" applyBorder="1" applyAlignment="1" applyProtection="1">
      <alignment horizontal="right"/>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61"/>
  <sheetViews>
    <sheetView showGridLines="0" workbookViewId="0" topLeftCell="A1">
      <selection activeCell="H32" sqref="H32"/>
    </sheetView>
  </sheetViews>
  <sheetFormatPr defaultColWidth="9.00390625" defaultRowHeight="13.5"/>
  <cols>
    <col min="1" max="1" width="4.75390625" style="0" customWidth="1"/>
    <col min="3" max="3" width="26.375" style="0" bestFit="1" customWidth="1"/>
    <col min="4" max="4" width="12.375" style="0" customWidth="1"/>
    <col min="9" max="9" width="9.00390625" style="167" customWidth="1"/>
  </cols>
  <sheetData>
    <row r="1" spans="1:27" ht="14.25">
      <c r="A1" s="62"/>
      <c r="B1" s="62"/>
      <c r="C1" s="63"/>
      <c r="D1" s="64"/>
      <c r="E1" s="62"/>
      <c r="F1" s="62"/>
      <c r="G1" s="62"/>
      <c r="H1" s="62"/>
      <c r="I1" s="165"/>
      <c r="J1" s="62"/>
      <c r="K1" s="62"/>
      <c r="L1" s="62"/>
      <c r="M1" s="62"/>
      <c r="N1" s="62"/>
      <c r="O1" s="62"/>
      <c r="P1" s="62"/>
      <c r="Q1" s="62"/>
      <c r="R1" s="62"/>
      <c r="S1" s="62"/>
      <c r="T1" s="62"/>
      <c r="U1" s="62"/>
      <c r="V1" s="7"/>
      <c r="W1" s="7"/>
      <c r="X1" s="7"/>
      <c r="Y1" s="7"/>
      <c r="Z1" s="7"/>
      <c r="AA1" s="7"/>
    </row>
    <row r="2" spans="1:27" ht="16.5">
      <c r="A2" s="62"/>
      <c r="B2" s="34"/>
      <c r="C2" s="35"/>
      <c r="D2" s="35"/>
      <c r="E2" s="35"/>
      <c r="F2" s="35"/>
      <c r="G2" s="36"/>
      <c r="H2" s="37"/>
      <c r="I2" s="21"/>
      <c r="J2" s="62"/>
      <c r="K2" s="62"/>
      <c r="L2" s="62"/>
      <c r="M2" s="62"/>
      <c r="N2" s="62"/>
      <c r="O2" s="62"/>
      <c r="P2" s="62"/>
      <c r="Q2" s="62"/>
      <c r="R2" s="62"/>
      <c r="S2" s="62"/>
      <c r="T2" s="62"/>
      <c r="U2" s="62"/>
      <c r="V2" s="7"/>
      <c r="W2" s="7"/>
      <c r="X2" s="7"/>
      <c r="Y2" s="7"/>
      <c r="Z2" s="7"/>
      <c r="AA2" s="7"/>
    </row>
    <row r="3" spans="1:27" ht="14.25">
      <c r="A3" s="62"/>
      <c r="B3" s="37"/>
      <c r="C3" s="38" t="s">
        <v>35</v>
      </c>
      <c r="D3" s="21"/>
      <c r="E3" s="21"/>
      <c r="F3" s="21"/>
      <c r="G3" s="21"/>
      <c r="H3" s="37"/>
      <c r="I3" s="21"/>
      <c r="J3" s="62"/>
      <c r="K3" s="62"/>
      <c r="L3" s="62"/>
      <c r="M3" s="62"/>
      <c r="N3" s="62"/>
      <c r="O3" s="62"/>
      <c r="P3" s="62"/>
      <c r="Q3" s="62"/>
      <c r="R3" s="62"/>
      <c r="S3" s="62"/>
      <c r="T3" s="62"/>
      <c r="U3" s="62"/>
      <c r="V3" s="7"/>
      <c r="W3" s="7"/>
      <c r="X3" s="7"/>
      <c r="Y3" s="7"/>
      <c r="Z3" s="7"/>
      <c r="AA3" s="7"/>
    </row>
    <row r="4" spans="1:27" ht="14.25">
      <c r="A4" s="62"/>
      <c r="B4" s="37"/>
      <c r="C4" s="44" t="s">
        <v>38</v>
      </c>
      <c r="D4" s="21"/>
      <c r="E4" s="21"/>
      <c r="F4" s="21"/>
      <c r="G4" s="21"/>
      <c r="H4" s="37"/>
      <c r="I4" s="21"/>
      <c r="J4" s="62"/>
      <c r="K4" s="62"/>
      <c r="L4" s="62"/>
      <c r="M4" s="62"/>
      <c r="N4" s="62"/>
      <c r="O4" s="62"/>
      <c r="P4" s="62"/>
      <c r="Q4" s="62"/>
      <c r="R4" s="62"/>
      <c r="S4" s="62"/>
      <c r="T4" s="62"/>
      <c r="U4" s="62"/>
      <c r="V4" s="7"/>
      <c r="W4" s="7"/>
      <c r="X4" s="7"/>
      <c r="Y4" s="7"/>
      <c r="Z4" s="7"/>
      <c r="AA4" s="7"/>
    </row>
    <row r="5" spans="1:27" ht="19.5" customHeight="1">
      <c r="A5" s="62"/>
      <c r="B5" s="101" t="s">
        <v>37</v>
      </c>
      <c r="C5" s="102"/>
      <c r="D5" s="102"/>
      <c r="E5" s="102"/>
      <c r="F5" s="21"/>
      <c r="G5" s="21"/>
      <c r="H5" s="37"/>
      <c r="I5" s="21"/>
      <c r="J5" s="62"/>
      <c r="K5" s="62"/>
      <c r="L5" s="62"/>
      <c r="M5" s="62"/>
      <c r="N5" s="62"/>
      <c r="O5" s="62"/>
      <c r="P5" s="62"/>
      <c r="Q5" s="62"/>
      <c r="R5" s="62"/>
      <c r="S5" s="62"/>
      <c r="T5" s="62"/>
      <c r="U5" s="62"/>
      <c r="V5" s="7"/>
      <c r="W5" s="7"/>
      <c r="X5" s="7"/>
      <c r="Y5" s="7"/>
      <c r="Z5" s="7"/>
      <c r="AA5" s="7"/>
    </row>
    <row r="6" spans="1:27" ht="13.5">
      <c r="A6" s="62"/>
      <c r="B6" s="37"/>
      <c r="C6" s="21"/>
      <c r="D6" s="23"/>
      <c r="E6" s="21"/>
      <c r="F6" s="21"/>
      <c r="G6" s="21"/>
      <c r="H6" s="37"/>
      <c r="I6" s="21"/>
      <c r="J6" s="62"/>
      <c r="K6" s="62"/>
      <c r="L6" s="62"/>
      <c r="M6" s="62"/>
      <c r="N6" s="62"/>
      <c r="O6" s="62"/>
      <c r="P6" s="62"/>
      <c r="Q6" s="62"/>
      <c r="R6" s="62"/>
      <c r="S6" s="62"/>
      <c r="T6" s="62"/>
      <c r="U6" s="62"/>
      <c r="V6" s="7"/>
      <c r="W6" s="7"/>
      <c r="X6" s="7"/>
      <c r="Y6" s="7"/>
      <c r="Z6" s="7"/>
      <c r="AA6" s="7"/>
    </row>
    <row r="7" spans="1:27" ht="13.5">
      <c r="A7" s="62"/>
      <c r="B7" s="37"/>
      <c r="C7" s="21"/>
      <c r="D7" s="23"/>
      <c r="E7" s="21"/>
      <c r="F7" s="21"/>
      <c r="G7" s="21"/>
      <c r="H7" s="37"/>
      <c r="I7" s="21"/>
      <c r="J7" s="62"/>
      <c r="K7" s="62"/>
      <c r="L7" s="62"/>
      <c r="M7" s="62"/>
      <c r="N7" s="62"/>
      <c r="O7" s="62"/>
      <c r="P7" s="62"/>
      <c r="Q7" s="62"/>
      <c r="R7" s="62"/>
      <c r="S7" s="62"/>
      <c r="T7" s="62"/>
      <c r="U7" s="62"/>
      <c r="V7" s="7"/>
      <c r="W7" s="7"/>
      <c r="X7" s="7"/>
      <c r="Y7" s="7"/>
      <c r="Z7" s="7"/>
      <c r="AA7" s="7"/>
    </row>
    <row r="8" spans="1:27" ht="35.25" customHeight="1">
      <c r="A8" s="62"/>
      <c r="B8" s="37"/>
      <c r="C8" s="10" t="s">
        <v>5</v>
      </c>
      <c r="D8" s="11"/>
      <c r="E8" s="21"/>
      <c r="F8" s="21"/>
      <c r="G8" s="21"/>
      <c r="H8" s="37"/>
      <c r="I8" s="21"/>
      <c r="J8" s="62"/>
      <c r="K8" s="62"/>
      <c r="L8" s="62"/>
      <c r="M8" s="62"/>
      <c r="N8" s="62"/>
      <c r="O8" s="62"/>
      <c r="P8" s="62"/>
      <c r="Q8" s="62"/>
      <c r="R8" s="62"/>
      <c r="S8" s="62"/>
      <c r="T8" s="62"/>
      <c r="U8" s="62"/>
      <c r="V8" s="7"/>
      <c r="W8" s="7"/>
      <c r="X8" s="7"/>
      <c r="Y8" s="7"/>
      <c r="Z8" s="7"/>
      <c r="AA8" s="7"/>
    </row>
    <row r="9" spans="1:27" ht="22.5" customHeight="1">
      <c r="A9" s="62"/>
      <c r="B9" s="37"/>
      <c r="C9" s="12" t="s">
        <v>0</v>
      </c>
      <c r="D9" s="13"/>
      <c r="E9" s="21"/>
      <c r="F9" s="21"/>
      <c r="G9" s="21"/>
      <c r="H9" s="37"/>
      <c r="I9" s="21"/>
      <c r="J9" s="62"/>
      <c r="K9" s="62"/>
      <c r="L9" s="62"/>
      <c r="M9" s="62"/>
      <c r="N9" s="62"/>
      <c r="O9" s="62"/>
      <c r="P9" s="62"/>
      <c r="Q9" s="62"/>
      <c r="R9" s="62"/>
      <c r="S9" s="62"/>
      <c r="T9" s="62"/>
      <c r="U9" s="62"/>
      <c r="V9" s="7"/>
      <c r="W9" s="7"/>
      <c r="X9" s="7"/>
      <c r="Y9" s="7"/>
      <c r="Z9" s="7"/>
      <c r="AA9" s="7"/>
    </row>
    <row r="10" spans="1:27" ht="23.25" customHeight="1">
      <c r="A10" s="62"/>
      <c r="B10" s="37"/>
      <c r="C10" s="14" t="s">
        <v>4</v>
      </c>
      <c r="D10" s="15"/>
      <c r="E10" s="21"/>
      <c r="F10" s="21"/>
      <c r="G10" s="21"/>
      <c r="H10" s="37"/>
      <c r="I10" s="21"/>
      <c r="J10" s="62"/>
      <c r="K10" s="62"/>
      <c r="L10" s="62"/>
      <c r="M10" s="62"/>
      <c r="N10" s="62"/>
      <c r="O10" s="62"/>
      <c r="P10" s="62"/>
      <c r="Q10" s="62"/>
      <c r="R10" s="62"/>
      <c r="S10" s="62"/>
      <c r="T10" s="62"/>
      <c r="U10" s="62"/>
      <c r="V10" s="7"/>
      <c r="W10" s="7"/>
      <c r="X10" s="7"/>
      <c r="Y10" s="7"/>
      <c r="Z10" s="7"/>
      <c r="AA10" s="7"/>
    </row>
    <row r="11" spans="1:27" ht="23.25" customHeight="1" thickBot="1">
      <c r="A11" s="62"/>
      <c r="B11" s="37"/>
      <c r="C11" s="39"/>
      <c r="D11" s="40"/>
      <c r="E11" s="21"/>
      <c r="F11" s="21"/>
      <c r="G11" s="21"/>
      <c r="H11" s="37"/>
      <c r="I11" s="21"/>
      <c r="J11" s="62"/>
      <c r="K11" s="62"/>
      <c r="L11" s="62"/>
      <c r="M11" s="62"/>
      <c r="N11" s="62"/>
      <c r="O11" s="62"/>
      <c r="P11" s="62"/>
      <c r="Q11" s="62"/>
      <c r="R11" s="62"/>
      <c r="S11" s="62"/>
      <c r="T11" s="62"/>
      <c r="U11" s="62"/>
      <c r="V11" s="7"/>
      <c r="W11" s="7"/>
      <c r="X11" s="7"/>
      <c r="Y11" s="7"/>
      <c r="Z11" s="7"/>
      <c r="AA11" s="7"/>
    </row>
    <row r="12" spans="1:27" ht="20.25" customHeight="1" thickTop="1">
      <c r="A12" s="62"/>
      <c r="B12" s="103" t="s">
        <v>20</v>
      </c>
      <c r="C12" s="24" t="s">
        <v>13</v>
      </c>
      <c r="D12" s="25">
        <v>82</v>
      </c>
      <c r="E12" s="21"/>
      <c r="F12" s="21"/>
      <c r="G12" s="21"/>
      <c r="H12" s="37"/>
      <c r="I12" s="21"/>
      <c r="J12" s="62"/>
      <c r="K12" s="62"/>
      <c r="L12" s="62"/>
      <c r="M12" s="62"/>
      <c r="N12" s="62"/>
      <c r="O12" s="62"/>
      <c r="P12" s="62"/>
      <c r="Q12" s="62"/>
      <c r="R12" s="62"/>
      <c r="S12" s="62"/>
      <c r="T12" s="62"/>
      <c r="U12" s="62"/>
      <c r="V12" s="7"/>
      <c r="W12" s="7"/>
      <c r="X12" s="7"/>
      <c r="Y12" s="7"/>
      <c r="Z12" s="7"/>
      <c r="AA12" s="7"/>
    </row>
    <row r="13" spans="1:27" ht="20.25" customHeight="1" thickBot="1">
      <c r="A13" s="62"/>
      <c r="B13" s="103"/>
      <c r="C13" s="26" t="s">
        <v>10</v>
      </c>
      <c r="D13" s="33">
        <v>139.34</v>
      </c>
      <c r="E13" s="21"/>
      <c r="F13" s="21"/>
      <c r="G13" s="21"/>
      <c r="H13" s="37"/>
      <c r="I13" s="21"/>
      <c r="J13" s="62"/>
      <c r="K13" s="62"/>
      <c r="L13" s="62"/>
      <c r="M13" s="62"/>
      <c r="N13" s="62"/>
      <c r="O13" s="62"/>
      <c r="P13" s="62"/>
      <c r="Q13" s="62"/>
      <c r="R13" s="62"/>
      <c r="S13" s="62"/>
      <c r="T13" s="62"/>
      <c r="U13" s="62"/>
      <c r="V13" s="7"/>
      <c r="W13" s="7"/>
      <c r="X13" s="7"/>
      <c r="Y13" s="7"/>
      <c r="Z13" s="7"/>
      <c r="AA13" s="7"/>
    </row>
    <row r="14" spans="1:27" ht="15" thickBot="1" thickTop="1">
      <c r="A14" s="62"/>
      <c r="B14" s="37"/>
      <c r="C14" s="21"/>
      <c r="D14" s="23"/>
      <c r="E14" s="21"/>
      <c r="F14" s="21"/>
      <c r="G14" s="21"/>
      <c r="H14" s="37"/>
      <c r="I14" s="21"/>
      <c r="J14" s="62"/>
      <c r="K14" s="62"/>
      <c r="L14" s="62"/>
      <c r="M14" s="62"/>
      <c r="N14" s="62"/>
      <c r="O14" s="62"/>
      <c r="P14" s="62"/>
      <c r="Q14" s="62"/>
      <c r="R14" s="62"/>
      <c r="S14" s="62"/>
      <c r="T14" s="62"/>
      <c r="U14" s="62"/>
      <c r="V14" s="7"/>
      <c r="W14" s="7"/>
      <c r="X14" s="7"/>
      <c r="Y14" s="7"/>
      <c r="Z14" s="7"/>
      <c r="AA14" s="7"/>
    </row>
    <row r="15" spans="1:27" ht="20.25" customHeight="1">
      <c r="A15" s="62"/>
      <c r="B15" s="104" t="s">
        <v>21</v>
      </c>
      <c r="C15" s="27" t="s">
        <v>13</v>
      </c>
      <c r="D15" s="28">
        <v>82</v>
      </c>
      <c r="E15" s="21"/>
      <c r="F15" s="21"/>
      <c r="G15" s="21"/>
      <c r="H15" s="37"/>
      <c r="I15" s="21"/>
      <c r="J15" s="62"/>
      <c r="K15" s="62"/>
      <c r="L15" s="62"/>
      <c r="M15" s="62"/>
      <c r="N15" s="62"/>
      <c r="O15" s="62"/>
      <c r="P15" s="62"/>
      <c r="Q15" s="62"/>
      <c r="R15" s="62"/>
      <c r="S15" s="62"/>
      <c r="T15" s="62"/>
      <c r="U15" s="62"/>
      <c r="V15" s="7"/>
      <c r="W15" s="7"/>
      <c r="X15" s="7"/>
      <c r="Y15" s="7"/>
      <c r="Z15" s="7"/>
      <c r="AA15" s="7"/>
    </row>
    <row r="16" spans="1:27" ht="20.25" customHeight="1" thickBot="1">
      <c r="A16" s="62"/>
      <c r="B16" s="104"/>
      <c r="C16" s="29" t="s">
        <v>10</v>
      </c>
      <c r="D16" s="30">
        <v>135.8</v>
      </c>
      <c r="E16" s="21"/>
      <c r="F16" s="21"/>
      <c r="G16" s="21"/>
      <c r="H16" s="37"/>
      <c r="I16" s="21"/>
      <c r="J16" s="62"/>
      <c r="K16" s="62"/>
      <c r="L16" s="62"/>
      <c r="M16" s="62"/>
      <c r="N16" s="62"/>
      <c r="O16" s="62"/>
      <c r="P16" s="62"/>
      <c r="Q16" s="62"/>
      <c r="R16" s="62"/>
      <c r="S16" s="62"/>
      <c r="T16" s="62"/>
      <c r="U16" s="62"/>
      <c r="V16" s="7"/>
      <c r="W16" s="7"/>
      <c r="X16" s="7"/>
      <c r="Y16" s="7"/>
      <c r="Z16" s="7"/>
      <c r="AA16" s="7"/>
    </row>
    <row r="17" spans="1:27" ht="13.5">
      <c r="A17" s="62"/>
      <c r="B17" s="37"/>
      <c r="C17" s="21"/>
      <c r="D17" s="23"/>
      <c r="E17" s="21"/>
      <c r="F17" s="21"/>
      <c r="G17" s="21"/>
      <c r="H17" s="37"/>
      <c r="I17" s="21"/>
      <c r="J17" s="62"/>
      <c r="K17" s="62"/>
      <c r="L17" s="62"/>
      <c r="M17" s="62"/>
      <c r="N17" s="62"/>
      <c r="O17" s="62"/>
      <c r="P17" s="62"/>
      <c r="Q17" s="62"/>
      <c r="R17" s="62"/>
      <c r="S17" s="62"/>
      <c r="T17" s="62"/>
      <c r="U17" s="62"/>
      <c r="V17" s="7"/>
      <c r="W17" s="7"/>
      <c r="X17" s="7"/>
      <c r="Y17" s="7"/>
      <c r="Z17" s="7"/>
      <c r="AA17" s="7"/>
    </row>
    <row r="18" spans="1:27" ht="13.5">
      <c r="A18" s="62"/>
      <c r="B18" s="37"/>
      <c r="C18" s="21"/>
      <c r="D18" s="23"/>
      <c r="E18" s="21"/>
      <c r="F18" s="21"/>
      <c r="G18" s="21"/>
      <c r="H18" s="37"/>
      <c r="I18" s="21"/>
      <c r="J18" s="62"/>
      <c r="K18" s="62"/>
      <c r="L18" s="62"/>
      <c r="M18" s="62"/>
      <c r="N18" s="62"/>
      <c r="O18" s="62"/>
      <c r="P18" s="62"/>
      <c r="Q18" s="62"/>
      <c r="R18" s="62"/>
      <c r="S18" s="62"/>
      <c r="T18" s="62"/>
      <c r="U18" s="62"/>
      <c r="V18" s="7"/>
      <c r="W18" s="7"/>
      <c r="X18" s="7"/>
      <c r="Y18" s="7"/>
      <c r="Z18" s="7"/>
      <c r="AA18" s="7"/>
    </row>
    <row r="19" spans="1:27" ht="13.5">
      <c r="A19" s="62"/>
      <c r="B19" s="37"/>
      <c r="C19" s="105" t="s">
        <v>6</v>
      </c>
      <c r="D19" s="105"/>
      <c r="E19" s="105"/>
      <c r="F19" s="21"/>
      <c r="G19" s="21"/>
      <c r="H19" s="37"/>
      <c r="I19" s="21"/>
      <c r="J19" s="62"/>
      <c r="K19" s="62"/>
      <c r="L19" s="62"/>
      <c r="M19" s="62"/>
      <c r="N19" s="62"/>
      <c r="O19" s="62"/>
      <c r="P19" s="62"/>
      <c r="Q19" s="62"/>
      <c r="R19" s="62"/>
      <c r="S19" s="62"/>
      <c r="T19" s="62"/>
      <c r="U19" s="62"/>
      <c r="V19" s="7"/>
      <c r="W19" s="7"/>
      <c r="X19" s="7"/>
      <c r="Y19" s="7"/>
      <c r="Z19" s="7"/>
      <c r="AA19" s="7"/>
    </row>
    <row r="20" spans="1:27" ht="13.5">
      <c r="A20" s="62"/>
      <c r="B20" s="37"/>
      <c r="C20" s="100" t="s">
        <v>41</v>
      </c>
      <c r="D20" s="100"/>
      <c r="E20" s="4"/>
      <c r="F20" s="168"/>
      <c r="G20" s="169"/>
      <c r="H20" s="37"/>
      <c r="I20" s="21"/>
      <c r="J20" s="62"/>
      <c r="K20" s="62"/>
      <c r="L20" s="62"/>
      <c r="M20" s="62"/>
      <c r="N20" s="62"/>
      <c r="O20" s="62"/>
      <c r="P20" s="62"/>
      <c r="Q20" s="62"/>
      <c r="R20" s="62"/>
      <c r="S20" s="62"/>
      <c r="T20" s="62"/>
      <c r="U20" s="62"/>
      <c r="V20" s="7"/>
      <c r="W20" s="7"/>
      <c r="X20" s="7"/>
      <c r="Y20" s="7"/>
      <c r="Z20" s="7"/>
      <c r="AA20" s="7"/>
    </row>
    <row r="21" spans="1:27" ht="13.5">
      <c r="A21" s="62"/>
      <c r="B21" s="37"/>
      <c r="C21" s="2"/>
      <c r="D21" s="3"/>
      <c r="E21" s="4"/>
      <c r="F21" s="5"/>
      <c r="G21" s="5"/>
      <c r="H21" s="37"/>
      <c r="I21" s="21"/>
      <c r="J21" s="62"/>
      <c r="K21" s="62"/>
      <c r="L21" s="62"/>
      <c r="M21" s="62"/>
      <c r="N21" s="62"/>
      <c r="O21" s="62"/>
      <c r="P21" s="62"/>
      <c r="Q21" s="62"/>
      <c r="R21" s="62"/>
      <c r="S21" s="62"/>
      <c r="T21" s="62"/>
      <c r="U21" s="62"/>
      <c r="V21" s="7"/>
      <c r="W21" s="7"/>
      <c r="X21" s="7"/>
      <c r="Y21" s="7"/>
      <c r="Z21" s="7"/>
      <c r="AA21" s="7"/>
    </row>
    <row r="22" spans="1:27" ht="13.5">
      <c r="A22" s="62"/>
      <c r="B22" s="37"/>
      <c r="C22" s="22" t="s">
        <v>15</v>
      </c>
      <c r="D22" s="23"/>
      <c r="E22" s="21"/>
      <c r="F22" s="21"/>
      <c r="G22" s="21"/>
      <c r="H22" s="37"/>
      <c r="I22" s="21"/>
      <c r="J22" s="62"/>
      <c r="K22" s="62"/>
      <c r="L22" s="62"/>
      <c r="M22" s="62"/>
      <c r="N22" s="62"/>
      <c r="O22" s="62"/>
      <c r="P22" s="62"/>
      <c r="Q22" s="62"/>
      <c r="R22" s="62"/>
      <c r="S22" s="62"/>
      <c r="T22" s="62"/>
      <c r="U22" s="62"/>
      <c r="V22" s="7"/>
      <c r="W22" s="7"/>
      <c r="X22" s="7"/>
      <c r="Y22" s="7"/>
      <c r="Z22" s="7"/>
      <c r="AA22" s="7"/>
    </row>
    <row r="23" spans="1:27" ht="13.5">
      <c r="A23" s="62"/>
      <c r="B23" s="37"/>
      <c r="C23" s="22" t="s">
        <v>16</v>
      </c>
      <c r="D23" s="23"/>
      <c r="E23" s="21"/>
      <c r="F23" s="21"/>
      <c r="G23" s="21"/>
      <c r="H23" s="37"/>
      <c r="I23" s="21"/>
      <c r="J23" s="62"/>
      <c r="K23" s="62"/>
      <c r="L23" s="62"/>
      <c r="M23" s="62"/>
      <c r="N23" s="62"/>
      <c r="O23" s="62"/>
      <c r="P23" s="62"/>
      <c r="Q23" s="62"/>
      <c r="R23" s="62"/>
      <c r="S23" s="62"/>
      <c r="T23" s="62"/>
      <c r="U23" s="62"/>
      <c r="V23" s="7"/>
      <c r="W23" s="7"/>
      <c r="X23" s="7"/>
      <c r="Y23" s="7"/>
      <c r="Z23" s="7"/>
      <c r="AA23" s="7"/>
    </row>
    <row r="24" spans="1:27" ht="13.5">
      <c r="A24" s="62"/>
      <c r="B24" s="37"/>
      <c r="C24" s="22" t="s">
        <v>17</v>
      </c>
      <c r="D24" s="23"/>
      <c r="E24" s="21"/>
      <c r="F24" s="21"/>
      <c r="G24" s="21"/>
      <c r="H24" s="37"/>
      <c r="I24" s="21"/>
      <c r="J24" s="62"/>
      <c r="K24" s="62"/>
      <c r="L24" s="62"/>
      <c r="M24" s="62"/>
      <c r="N24" s="62"/>
      <c r="O24" s="62"/>
      <c r="P24" s="62"/>
      <c r="Q24" s="62"/>
      <c r="R24" s="62"/>
      <c r="S24" s="62"/>
      <c r="T24" s="62"/>
      <c r="U24" s="62"/>
      <c r="V24" s="7"/>
      <c r="W24" s="7"/>
      <c r="X24" s="7"/>
      <c r="Y24" s="7"/>
      <c r="Z24" s="7"/>
      <c r="AA24" s="7"/>
    </row>
    <row r="25" spans="1:27" ht="13.5">
      <c r="A25" s="62"/>
      <c r="B25" s="37"/>
      <c r="C25" s="21"/>
      <c r="D25" s="21"/>
      <c r="E25" s="21"/>
      <c r="F25" s="21"/>
      <c r="G25" s="21"/>
      <c r="H25" s="37"/>
      <c r="I25" s="21"/>
      <c r="J25" s="62"/>
      <c r="K25" s="62"/>
      <c r="L25" s="62"/>
      <c r="M25" s="62"/>
      <c r="N25" s="62"/>
      <c r="O25" s="62"/>
      <c r="P25" s="62"/>
      <c r="Q25" s="62"/>
      <c r="R25" s="62"/>
      <c r="S25" s="62"/>
      <c r="T25" s="62"/>
      <c r="U25" s="62"/>
      <c r="V25" s="7"/>
      <c r="W25" s="7"/>
      <c r="X25" s="7"/>
      <c r="Y25" s="7"/>
      <c r="Z25" s="7"/>
      <c r="AA25" s="7"/>
    </row>
    <row r="26" spans="1:27" ht="13.5">
      <c r="A26" s="62"/>
      <c r="B26" s="37"/>
      <c r="C26" s="21"/>
      <c r="D26" s="21"/>
      <c r="E26" s="21"/>
      <c r="F26" s="21"/>
      <c r="G26" s="21"/>
      <c r="H26" s="37"/>
      <c r="I26" s="21"/>
      <c r="J26" s="62"/>
      <c r="K26" s="62"/>
      <c r="L26" s="62"/>
      <c r="M26" s="62"/>
      <c r="N26" s="62"/>
      <c r="O26" s="62"/>
      <c r="P26" s="62"/>
      <c r="Q26" s="62"/>
      <c r="R26" s="62"/>
      <c r="S26" s="62"/>
      <c r="T26" s="62"/>
      <c r="U26" s="62"/>
      <c r="V26" s="7"/>
      <c r="W26" s="7"/>
      <c r="X26" s="7"/>
      <c r="Y26" s="7"/>
      <c r="Z26" s="7"/>
      <c r="AA26" s="7"/>
    </row>
    <row r="27" spans="1:27" ht="13.5">
      <c r="A27" s="62"/>
      <c r="B27" s="37"/>
      <c r="C27" s="21"/>
      <c r="D27" s="21"/>
      <c r="E27" s="21"/>
      <c r="F27" s="21"/>
      <c r="G27" s="21"/>
      <c r="H27" s="37"/>
      <c r="I27" s="21"/>
      <c r="J27" s="62"/>
      <c r="K27" s="62"/>
      <c r="L27" s="62"/>
      <c r="M27" s="62"/>
      <c r="N27" s="62"/>
      <c r="O27" s="62"/>
      <c r="P27" s="62"/>
      <c r="Q27" s="62"/>
      <c r="R27" s="62"/>
      <c r="S27" s="62"/>
      <c r="T27" s="62"/>
      <c r="U27" s="62"/>
      <c r="V27" s="7"/>
      <c r="W27" s="7"/>
      <c r="X27" s="7"/>
      <c r="Y27" s="7"/>
      <c r="Z27" s="7"/>
      <c r="AA27" s="7"/>
    </row>
    <row r="28" spans="1:27" ht="13.5">
      <c r="A28" s="62"/>
      <c r="B28" s="41"/>
      <c r="C28" s="42"/>
      <c r="D28" s="42"/>
      <c r="E28" s="42"/>
      <c r="F28" s="42"/>
      <c r="G28" s="42"/>
      <c r="H28" s="37"/>
      <c r="I28" s="21"/>
      <c r="J28" s="62"/>
      <c r="K28" s="62"/>
      <c r="L28" s="62"/>
      <c r="M28" s="62"/>
      <c r="N28" s="62"/>
      <c r="O28" s="62"/>
      <c r="P28" s="62"/>
      <c r="Q28" s="62"/>
      <c r="R28" s="62"/>
      <c r="S28" s="62"/>
      <c r="T28" s="62"/>
      <c r="U28" s="62"/>
      <c r="V28" s="7"/>
      <c r="W28" s="7"/>
      <c r="X28" s="7"/>
      <c r="Y28" s="7"/>
      <c r="Z28" s="7"/>
      <c r="AA28" s="7"/>
    </row>
    <row r="29" spans="1:27" ht="13.5">
      <c r="A29" s="62"/>
      <c r="B29" s="62"/>
      <c r="C29" s="62"/>
      <c r="D29" s="62"/>
      <c r="E29" s="62"/>
      <c r="F29" s="62"/>
      <c r="G29" s="62"/>
      <c r="H29" s="62"/>
      <c r="I29" s="165"/>
      <c r="J29" s="62"/>
      <c r="K29" s="62"/>
      <c r="L29" s="62"/>
      <c r="M29" s="62"/>
      <c r="N29" s="62"/>
      <c r="O29" s="62"/>
      <c r="P29" s="62"/>
      <c r="Q29" s="62"/>
      <c r="R29" s="62"/>
      <c r="S29" s="62"/>
      <c r="T29" s="62"/>
      <c r="U29" s="62"/>
      <c r="V29" s="7"/>
      <c r="W29" s="7"/>
      <c r="X29" s="7"/>
      <c r="Y29" s="7"/>
      <c r="Z29" s="7"/>
      <c r="AA29" s="7"/>
    </row>
    <row r="30" spans="1:27" ht="13.5">
      <c r="A30" s="62"/>
      <c r="B30" s="62"/>
      <c r="C30" s="62"/>
      <c r="D30" s="62"/>
      <c r="E30" s="62"/>
      <c r="F30" s="62"/>
      <c r="G30" s="62"/>
      <c r="H30" s="62"/>
      <c r="I30" s="165"/>
      <c r="J30" s="62"/>
      <c r="K30" s="62"/>
      <c r="L30" s="62"/>
      <c r="M30" s="62"/>
      <c r="N30" s="62"/>
      <c r="O30" s="62"/>
      <c r="P30" s="62"/>
      <c r="Q30" s="62"/>
      <c r="R30" s="62"/>
      <c r="S30" s="62"/>
      <c r="T30" s="62"/>
      <c r="U30" s="62"/>
      <c r="V30" s="7"/>
      <c r="W30" s="7"/>
      <c r="X30" s="7"/>
      <c r="Y30" s="7"/>
      <c r="Z30" s="7"/>
      <c r="AA30" s="7"/>
    </row>
    <row r="31" spans="1:27" ht="13.5">
      <c r="A31" s="62"/>
      <c r="B31" s="62"/>
      <c r="C31" s="62"/>
      <c r="D31" s="62"/>
      <c r="E31" s="62"/>
      <c r="F31" s="62"/>
      <c r="G31" s="62"/>
      <c r="H31" s="62"/>
      <c r="I31" s="165"/>
      <c r="J31" s="62"/>
      <c r="K31" s="62"/>
      <c r="L31" s="62"/>
      <c r="M31" s="62"/>
      <c r="N31" s="62"/>
      <c r="O31" s="62"/>
      <c r="P31" s="62"/>
      <c r="Q31" s="62"/>
      <c r="R31" s="62"/>
      <c r="S31" s="62"/>
      <c r="T31" s="62"/>
      <c r="U31" s="62"/>
      <c r="V31" s="7"/>
      <c r="W31" s="7"/>
      <c r="X31" s="7"/>
      <c r="Y31" s="7"/>
      <c r="Z31" s="7"/>
      <c r="AA31" s="7"/>
    </row>
    <row r="32" spans="1:27" ht="13.5">
      <c r="A32" s="62"/>
      <c r="B32" s="62"/>
      <c r="C32" s="62"/>
      <c r="D32" s="62"/>
      <c r="E32" s="62"/>
      <c r="F32" s="62"/>
      <c r="G32" s="62"/>
      <c r="H32" s="62"/>
      <c r="I32" s="165"/>
      <c r="J32" s="62"/>
      <c r="K32" s="62"/>
      <c r="L32" s="62"/>
      <c r="M32" s="62"/>
      <c r="N32" s="62"/>
      <c r="O32" s="62"/>
      <c r="P32" s="62"/>
      <c r="Q32" s="62"/>
      <c r="R32" s="62"/>
      <c r="S32" s="62"/>
      <c r="T32" s="62"/>
      <c r="U32" s="62"/>
      <c r="V32" s="7"/>
      <c r="W32" s="7"/>
      <c r="X32" s="7"/>
      <c r="Y32" s="7"/>
      <c r="Z32" s="7"/>
      <c r="AA32" s="7"/>
    </row>
    <row r="33" spans="1:27" ht="13.5">
      <c r="A33" s="62"/>
      <c r="B33" s="62"/>
      <c r="C33" s="62"/>
      <c r="D33" s="62"/>
      <c r="E33" s="62"/>
      <c r="F33" s="62"/>
      <c r="G33" s="62"/>
      <c r="H33" s="62"/>
      <c r="I33" s="165"/>
      <c r="J33" s="62"/>
      <c r="K33" s="62"/>
      <c r="L33" s="62"/>
      <c r="M33" s="62"/>
      <c r="N33" s="62"/>
      <c r="O33" s="62"/>
      <c r="P33" s="62"/>
      <c r="Q33" s="62"/>
      <c r="R33" s="62"/>
      <c r="S33" s="62"/>
      <c r="T33" s="62"/>
      <c r="U33" s="62"/>
      <c r="V33" s="7"/>
      <c r="W33" s="7"/>
      <c r="X33" s="7"/>
      <c r="Y33" s="7"/>
      <c r="Z33" s="7"/>
      <c r="AA33" s="7"/>
    </row>
    <row r="34" spans="1:27" ht="13.5">
      <c r="A34" s="62"/>
      <c r="B34" s="62"/>
      <c r="C34" s="62"/>
      <c r="D34" s="62"/>
      <c r="E34" s="62"/>
      <c r="F34" s="62"/>
      <c r="G34" s="62"/>
      <c r="H34" s="62"/>
      <c r="I34" s="165"/>
      <c r="J34" s="62"/>
      <c r="K34" s="62"/>
      <c r="L34" s="62"/>
      <c r="M34" s="62"/>
      <c r="N34" s="62"/>
      <c r="O34" s="62"/>
      <c r="P34" s="62"/>
      <c r="Q34" s="62"/>
      <c r="R34" s="62"/>
      <c r="S34" s="62"/>
      <c r="T34" s="62"/>
      <c r="U34" s="62"/>
      <c r="V34" s="7"/>
      <c r="W34" s="7"/>
      <c r="X34" s="7"/>
      <c r="Y34" s="7"/>
      <c r="Z34" s="7"/>
      <c r="AA34" s="7"/>
    </row>
    <row r="35" spans="1:27" ht="13.5">
      <c r="A35" s="62"/>
      <c r="B35" s="62"/>
      <c r="C35" s="62"/>
      <c r="D35" s="62"/>
      <c r="E35" s="62"/>
      <c r="F35" s="62"/>
      <c r="G35" s="62"/>
      <c r="H35" s="62"/>
      <c r="I35" s="165"/>
      <c r="J35" s="62"/>
      <c r="K35" s="62"/>
      <c r="L35" s="62"/>
      <c r="M35" s="62"/>
      <c r="N35" s="62"/>
      <c r="O35" s="62"/>
      <c r="P35" s="62"/>
      <c r="Q35" s="62"/>
      <c r="R35" s="62"/>
      <c r="S35" s="62"/>
      <c r="T35" s="62"/>
      <c r="U35" s="62"/>
      <c r="V35" s="7"/>
      <c r="W35" s="7"/>
      <c r="X35" s="7"/>
      <c r="Y35" s="7"/>
      <c r="Z35" s="7"/>
      <c r="AA35" s="7"/>
    </row>
    <row r="36" spans="1:27" ht="13.5">
      <c r="A36" s="62"/>
      <c r="B36" s="62"/>
      <c r="C36" s="62"/>
      <c r="D36" s="62"/>
      <c r="E36" s="62"/>
      <c r="F36" s="62"/>
      <c r="G36" s="62"/>
      <c r="H36" s="62"/>
      <c r="I36" s="165"/>
      <c r="J36" s="62"/>
      <c r="K36" s="62"/>
      <c r="L36" s="62"/>
      <c r="M36" s="62"/>
      <c r="N36" s="62"/>
      <c r="O36" s="62"/>
      <c r="P36" s="62"/>
      <c r="Q36" s="62"/>
      <c r="R36" s="62"/>
      <c r="S36" s="62"/>
      <c r="T36" s="62"/>
      <c r="U36" s="62"/>
      <c r="V36" s="7"/>
      <c r="W36" s="7"/>
      <c r="X36" s="7"/>
      <c r="Y36" s="7"/>
      <c r="Z36" s="7"/>
      <c r="AA36" s="7"/>
    </row>
    <row r="37" spans="1:27" ht="13.5">
      <c r="A37" s="62"/>
      <c r="B37" s="62"/>
      <c r="C37" s="62"/>
      <c r="D37" s="62"/>
      <c r="E37" s="62"/>
      <c r="F37" s="62"/>
      <c r="G37" s="62"/>
      <c r="H37" s="62"/>
      <c r="I37" s="165"/>
      <c r="J37" s="62"/>
      <c r="K37" s="62"/>
      <c r="L37" s="62"/>
      <c r="M37" s="62"/>
      <c r="N37" s="62"/>
      <c r="O37" s="62"/>
      <c r="P37" s="62"/>
      <c r="Q37" s="62"/>
      <c r="R37" s="62"/>
      <c r="S37" s="62"/>
      <c r="T37" s="62"/>
      <c r="U37" s="62"/>
      <c r="V37" s="7"/>
      <c r="W37" s="7"/>
      <c r="X37" s="7"/>
      <c r="Y37" s="7"/>
      <c r="Z37" s="7"/>
      <c r="AA37" s="7"/>
    </row>
    <row r="38" spans="1:27" ht="13.5">
      <c r="A38" s="62"/>
      <c r="B38" s="62"/>
      <c r="C38" s="62"/>
      <c r="D38" s="62"/>
      <c r="E38" s="62"/>
      <c r="F38" s="62"/>
      <c r="G38" s="62"/>
      <c r="H38" s="62"/>
      <c r="I38" s="165"/>
      <c r="J38" s="62"/>
      <c r="K38" s="62"/>
      <c r="L38" s="62"/>
      <c r="M38" s="62"/>
      <c r="N38" s="62"/>
      <c r="O38" s="62"/>
      <c r="P38" s="62"/>
      <c r="Q38" s="62"/>
      <c r="R38" s="62"/>
      <c r="S38" s="62"/>
      <c r="T38" s="62"/>
      <c r="U38" s="62"/>
      <c r="V38" s="7"/>
      <c r="W38" s="7"/>
      <c r="X38" s="7"/>
      <c r="Y38" s="7"/>
      <c r="Z38" s="7"/>
      <c r="AA38" s="7"/>
    </row>
    <row r="39" spans="1:27" ht="13.5">
      <c r="A39" s="62"/>
      <c r="B39" s="62"/>
      <c r="C39" s="62"/>
      <c r="D39" s="62"/>
      <c r="E39" s="62"/>
      <c r="F39" s="62"/>
      <c r="G39" s="62"/>
      <c r="H39" s="62"/>
      <c r="I39" s="165"/>
      <c r="J39" s="62"/>
      <c r="K39" s="62"/>
      <c r="L39" s="62"/>
      <c r="M39" s="62"/>
      <c r="N39" s="62"/>
      <c r="O39" s="62"/>
      <c r="P39" s="62"/>
      <c r="Q39" s="62"/>
      <c r="R39" s="62"/>
      <c r="S39" s="62"/>
      <c r="T39" s="62"/>
      <c r="U39" s="62"/>
      <c r="V39" s="7"/>
      <c r="W39" s="7"/>
      <c r="X39" s="7"/>
      <c r="Y39" s="7"/>
      <c r="Z39" s="7"/>
      <c r="AA39" s="7"/>
    </row>
    <row r="40" spans="1:27" ht="13.5">
      <c r="A40" s="62"/>
      <c r="B40" s="62"/>
      <c r="C40" s="62"/>
      <c r="D40" s="62"/>
      <c r="E40" s="62"/>
      <c r="F40" s="62"/>
      <c r="G40" s="62"/>
      <c r="H40" s="62"/>
      <c r="I40" s="165"/>
      <c r="J40" s="62"/>
      <c r="K40" s="62"/>
      <c r="L40" s="62"/>
      <c r="M40" s="62"/>
      <c r="N40" s="62"/>
      <c r="O40" s="62"/>
      <c r="P40" s="62"/>
      <c r="Q40" s="62"/>
      <c r="R40" s="62"/>
      <c r="S40" s="62"/>
      <c r="T40" s="62"/>
      <c r="U40" s="62"/>
      <c r="V40" s="7"/>
      <c r="W40" s="7"/>
      <c r="X40" s="7"/>
      <c r="Y40" s="7"/>
      <c r="Z40" s="7"/>
      <c r="AA40" s="7"/>
    </row>
    <row r="41" spans="1:27" ht="13.5">
      <c r="A41" s="62"/>
      <c r="B41" s="62"/>
      <c r="C41" s="62"/>
      <c r="D41" s="62"/>
      <c r="E41" s="62"/>
      <c r="F41" s="62"/>
      <c r="G41" s="62"/>
      <c r="H41" s="62"/>
      <c r="I41" s="165"/>
      <c r="J41" s="62"/>
      <c r="K41" s="62"/>
      <c r="L41" s="62"/>
      <c r="M41" s="62"/>
      <c r="N41" s="62"/>
      <c r="O41" s="62"/>
      <c r="P41" s="62"/>
      <c r="Q41" s="62"/>
      <c r="R41" s="62"/>
      <c r="S41" s="62"/>
      <c r="T41" s="62"/>
      <c r="U41" s="62"/>
      <c r="V41" s="7"/>
      <c r="W41" s="7"/>
      <c r="X41" s="7"/>
      <c r="Y41" s="7"/>
      <c r="Z41" s="7"/>
      <c r="AA41" s="7"/>
    </row>
    <row r="42" spans="1:27" ht="13.5">
      <c r="A42" s="62"/>
      <c r="B42" s="62"/>
      <c r="C42" s="62"/>
      <c r="D42" s="62"/>
      <c r="E42" s="62"/>
      <c r="F42" s="62"/>
      <c r="G42" s="62"/>
      <c r="H42" s="62"/>
      <c r="I42" s="165"/>
      <c r="J42" s="62"/>
      <c r="K42" s="62"/>
      <c r="L42" s="62"/>
      <c r="M42" s="62"/>
      <c r="N42" s="62"/>
      <c r="O42" s="62"/>
      <c r="P42" s="62"/>
      <c r="Q42" s="62"/>
      <c r="R42" s="62"/>
      <c r="S42" s="62"/>
      <c r="T42" s="62"/>
      <c r="U42" s="62"/>
      <c r="V42" s="7"/>
      <c r="W42" s="7"/>
      <c r="X42" s="7"/>
      <c r="Y42" s="7"/>
      <c r="Z42" s="7"/>
      <c r="AA42" s="7"/>
    </row>
    <row r="43" spans="1:27" ht="13.5">
      <c r="A43" s="62"/>
      <c r="B43" s="62"/>
      <c r="C43" s="62"/>
      <c r="D43" s="62"/>
      <c r="E43" s="62"/>
      <c r="F43" s="62"/>
      <c r="G43" s="62"/>
      <c r="H43" s="62"/>
      <c r="I43" s="165"/>
      <c r="J43" s="62"/>
      <c r="K43" s="62"/>
      <c r="L43" s="62"/>
      <c r="M43" s="62"/>
      <c r="N43" s="62"/>
      <c r="O43" s="62"/>
      <c r="P43" s="62"/>
      <c r="Q43" s="62"/>
      <c r="R43" s="62"/>
      <c r="S43" s="62"/>
      <c r="T43" s="62"/>
      <c r="U43" s="62"/>
      <c r="V43" s="7"/>
      <c r="W43" s="7"/>
      <c r="X43" s="7"/>
      <c r="Y43" s="7"/>
      <c r="Z43" s="7"/>
      <c r="AA43" s="7"/>
    </row>
    <row r="44" spans="1:27" ht="13.5">
      <c r="A44" s="62"/>
      <c r="B44" s="62"/>
      <c r="C44" s="62"/>
      <c r="D44" s="62"/>
      <c r="E44" s="62"/>
      <c r="F44" s="62"/>
      <c r="G44" s="62"/>
      <c r="H44" s="62"/>
      <c r="I44" s="165"/>
      <c r="J44" s="62"/>
      <c r="K44" s="62"/>
      <c r="L44" s="62"/>
      <c r="M44" s="62"/>
      <c r="N44" s="62"/>
      <c r="O44" s="62"/>
      <c r="P44" s="62"/>
      <c r="Q44" s="62"/>
      <c r="R44" s="62"/>
      <c r="S44" s="62"/>
      <c r="T44" s="62"/>
      <c r="U44" s="62"/>
      <c r="V44" s="7"/>
      <c r="W44" s="7"/>
      <c r="X44" s="7"/>
      <c r="Y44" s="7"/>
      <c r="Z44" s="7"/>
      <c r="AA44" s="7"/>
    </row>
    <row r="45" spans="1:27" ht="13.5">
      <c r="A45" s="62"/>
      <c r="B45" s="62"/>
      <c r="C45" s="62"/>
      <c r="D45" s="62"/>
      <c r="E45" s="62"/>
      <c r="F45" s="62"/>
      <c r="G45" s="62"/>
      <c r="H45" s="62"/>
      <c r="I45" s="165"/>
      <c r="J45" s="62"/>
      <c r="K45" s="62"/>
      <c r="L45" s="62"/>
      <c r="M45" s="62"/>
      <c r="N45" s="62"/>
      <c r="O45" s="62"/>
      <c r="P45" s="62"/>
      <c r="Q45" s="62"/>
      <c r="R45" s="62"/>
      <c r="S45" s="62"/>
      <c r="T45" s="62"/>
      <c r="U45" s="62"/>
      <c r="V45" s="7"/>
      <c r="W45" s="7"/>
      <c r="X45" s="7"/>
      <c r="Y45" s="7"/>
      <c r="Z45" s="7"/>
      <c r="AA45" s="7"/>
    </row>
    <row r="46" spans="1:27" ht="13.5">
      <c r="A46" s="62"/>
      <c r="B46" s="62"/>
      <c r="C46" s="62"/>
      <c r="D46" s="62"/>
      <c r="E46" s="62"/>
      <c r="F46" s="62"/>
      <c r="G46" s="62"/>
      <c r="H46" s="62"/>
      <c r="I46" s="165"/>
      <c r="J46" s="62"/>
      <c r="K46" s="62"/>
      <c r="L46" s="62"/>
      <c r="M46" s="62"/>
      <c r="N46" s="62"/>
      <c r="O46" s="62"/>
      <c r="P46" s="62"/>
      <c r="Q46" s="62"/>
      <c r="R46" s="62"/>
      <c r="S46" s="62"/>
      <c r="T46" s="62"/>
      <c r="U46" s="62"/>
      <c r="V46" s="7"/>
      <c r="W46" s="7"/>
      <c r="X46" s="7"/>
      <c r="Y46" s="7"/>
      <c r="Z46" s="7"/>
      <c r="AA46" s="7"/>
    </row>
    <row r="47" spans="1:27" ht="13.5">
      <c r="A47" s="62"/>
      <c r="B47" s="62"/>
      <c r="C47" s="62"/>
      <c r="D47" s="62"/>
      <c r="E47" s="62"/>
      <c r="F47" s="62"/>
      <c r="G47" s="62"/>
      <c r="H47" s="62"/>
      <c r="I47" s="165"/>
      <c r="J47" s="62"/>
      <c r="K47" s="62"/>
      <c r="L47" s="62"/>
      <c r="M47" s="62"/>
      <c r="N47" s="62"/>
      <c r="O47" s="62"/>
      <c r="P47" s="62"/>
      <c r="Q47" s="62"/>
      <c r="R47" s="62"/>
      <c r="S47" s="62"/>
      <c r="T47" s="62"/>
      <c r="U47" s="62"/>
      <c r="V47" s="7"/>
      <c r="W47" s="7"/>
      <c r="X47" s="7"/>
      <c r="Y47" s="7"/>
      <c r="Z47" s="7"/>
      <c r="AA47" s="7"/>
    </row>
    <row r="48" spans="1:27" ht="13.5">
      <c r="A48" s="62"/>
      <c r="B48" s="62"/>
      <c r="C48" s="62"/>
      <c r="D48" s="62"/>
      <c r="E48" s="62"/>
      <c r="F48" s="62"/>
      <c r="G48" s="62"/>
      <c r="H48" s="62"/>
      <c r="I48" s="165"/>
      <c r="J48" s="62"/>
      <c r="K48" s="62"/>
      <c r="L48" s="62"/>
      <c r="M48" s="62"/>
      <c r="N48" s="62"/>
      <c r="O48" s="62"/>
      <c r="P48" s="62"/>
      <c r="Q48" s="62"/>
      <c r="R48" s="62"/>
      <c r="S48" s="62"/>
      <c r="T48" s="62"/>
      <c r="U48" s="62"/>
      <c r="V48" s="7"/>
      <c r="W48" s="7"/>
      <c r="X48" s="7"/>
      <c r="Y48" s="7"/>
      <c r="Z48" s="7"/>
      <c r="AA48" s="7"/>
    </row>
    <row r="49" spans="1:27" ht="13.5">
      <c r="A49" s="62"/>
      <c r="B49" s="62"/>
      <c r="C49" s="62"/>
      <c r="D49" s="62"/>
      <c r="E49" s="62"/>
      <c r="F49" s="62"/>
      <c r="G49" s="62"/>
      <c r="H49" s="62"/>
      <c r="I49" s="165"/>
      <c r="J49" s="62"/>
      <c r="K49" s="62"/>
      <c r="L49" s="62"/>
      <c r="M49" s="62"/>
      <c r="N49" s="62"/>
      <c r="O49" s="62"/>
      <c r="P49" s="62"/>
      <c r="Q49" s="62"/>
      <c r="R49" s="62"/>
      <c r="S49" s="62"/>
      <c r="T49" s="62"/>
      <c r="U49" s="62"/>
      <c r="V49" s="7"/>
      <c r="W49" s="7"/>
      <c r="X49" s="7"/>
      <c r="Y49" s="7"/>
      <c r="Z49" s="7"/>
      <c r="AA49" s="7"/>
    </row>
    <row r="50" spans="1:27" ht="13.5">
      <c r="A50" s="62"/>
      <c r="B50" s="62"/>
      <c r="C50" s="62"/>
      <c r="D50" s="62"/>
      <c r="E50" s="62"/>
      <c r="F50" s="62"/>
      <c r="G50" s="62"/>
      <c r="H50" s="62"/>
      <c r="I50" s="165"/>
      <c r="J50" s="62"/>
      <c r="K50" s="62"/>
      <c r="L50" s="62"/>
      <c r="M50" s="62"/>
      <c r="N50" s="62"/>
      <c r="O50" s="62"/>
      <c r="P50" s="62"/>
      <c r="Q50" s="62"/>
      <c r="R50" s="62"/>
      <c r="S50" s="62"/>
      <c r="T50" s="62"/>
      <c r="U50" s="62"/>
      <c r="V50" s="7"/>
      <c r="W50" s="7"/>
      <c r="X50" s="7"/>
      <c r="Y50" s="7"/>
      <c r="Z50" s="7"/>
      <c r="AA50" s="7"/>
    </row>
    <row r="51" spans="1:27" ht="13.5">
      <c r="A51" s="62"/>
      <c r="B51" s="62"/>
      <c r="C51" s="62"/>
      <c r="D51" s="62"/>
      <c r="E51" s="62"/>
      <c r="F51" s="62"/>
      <c r="G51" s="62"/>
      <c r="H51" s="62"/>
      <c r="I51" s="165"/>
      <c r="J51" s="62"/>
      <c r="K51" s="62"/>
      <c r="L51" s="62"/>
      <c r="M51" s="62"/>
      <c r="N51" s="62"/>
      <c r="O51" s="62"/>
      <c r="P51" s="62"/>
      <c r="Q51" s="62"/>
      <c r="R51" s="62"/>
      <c r="S51" s="62"/>
      <c r="T51" s="62"/>
      <c r="U51" s="62"/>
      <c r="V51" s="7"/>
      <c r="W51" s="7"/>
      <c r="X51" s="7"/>
      <c r="Y51" s="7"/>
      <c r="Z51" s="7"/>
      <c r="AA51" s="7"/>
    </row>
    <row r="52" spans="1:27" ht="13.5">
      <c r="A52" s="62"/>
      <c r="B52" s="62"/>
      <c r="C52" s="62"/>
      <c r="D52" s="62"/>
      <c r="E52" s="62"/>
      <c r="F52" s="62"/>
      <c r="G52" s="62"/>
      <c r="H52" s="62"/>
      <c r="I52" s="165"/>
      <c r="J52" s="62"/>
      <c r="K52" s="62"/>
      <c r="L52" s="62"/>
      <c r="M52" s="62"/>
      <c r="N52" s="62"/>
      <c r="O52" s="62"/>
      <c r="P52" s="62"/>
      <c r="Q52" s="62"/>
      <c r="R52" s="62"/>
      <c r="S52" s="62"/>
      <c r="T52" s="62"/>
      <c r="U52" s="62"/>
      <c r="V52" s="7"/>
      <c r="W52" s="7"/>
      <c r="X52" s="7"/>
      <c r="Y52" s="7"/>
      <c r="Z52" s="7"/>
      <c r="AA52" s="7"/>
    </row>
    <row r="53" spans="1:27" ht="13.5">
      <c r="A53" s="62"/>
      <c r="B53" s="62"/>
      <c r="C53" s="62"/>
      <c r="D53" s="62"/>
      <c r="E53" s="62"/>
      <c r="F53" s="62"/>
      <c r="G53" s="62"/>
      <c r="H53" s="62"/>
      <c r="I53" s="165"/>
      <c r="J53" s="62"/>
      <c r="K53" s="62"/>
      <c r="L53" s="62"/>
      <c r="M53" s="62"/>
      <c r="N53" s="62"/>
      <c r="O53" s="62"/>
      <c r="P53" s="62"/>
      <c r="Q53" s="62"/>
      <c r="R53" s="62"/>
      <c r="S53" s="62"/>
      <c r="T53" s="62"/>
      <c r="U53" s="62"/>
      <c r="V53" s="7"/>
      <c r="W53" s="7"/>
      <c r="X53" s="7"/>
      <c r="Y53" s="7"/>
      <c r="Z53" s="7"/>
      <c r="AA53" s="7"/>
    </row>
    <row r="54" spans="1:27" ht="13.5">
      <c r="A54" s="62"/>
      <c r="B54" s="62"/>
      <c r="C54" s="62"/>
      <c r="D54" s="62"/>
      <c r="E54" s="62"/>
      <c r="F54" s="62"/>
      <c r="G54" s="62"/>
      <c r="H54" s="62"/>
      <c r="I54" s="165"/>
      <c r="J54" s="62"/>
      <c r="K54" s="62"/>
      <c r="L54" s="62"/>
      <c r="M54" s="62"/>
      <c r="N54" s="62"/>
      <c r="O54" s="62"/>
      <c r="P54" s="62"/>
      <c r="Q54" s="62"/>
      <c r="R54" s="62"/>
      <c r="S54" s="62"/>
      <c r="T54" s="62"/>
      <c r="U54" s="62"/>
      <c r="V54" s="7"/>
      <c r="W54" s="7"/>
      <c r="X54" s="7"/>
      <c r="Y54" s="7"/>
      <c r="Z54" s="7"/>
      <c r="AA54" s="7"/>
    </row>
    <row r="55" spans="1:27" ht="13.5">
      <c r="A55" s="62"/>
      <c r="B55" s="62"/>
      <c r="C55" s="62"/>
      <c r="D55" s="62"/>
      <c r="E55" s="62"/>
      <c r="F55" s="62"/>
      <c r="G55" s="62"/>
      <c r="H55" s="62"/>
      <c r="I55" s="165"/>
      <c r="J55" s="62"/>
      <c r="K55" s="62"/>
      <c r="L55" s="62"/>
      <c r="M55" s="62"/>
      <c r="N55" s="62"/>
      <c r="O55" s="62"/>
      <c r="P55" s="62"/>
      <c r="Q55" s="62"/>
      <c r="R55" s="62"/>
      <c r="S55" s="62"/>
      <c r="T55" s="62"/>
      <c r="U55" s="62"/>
      <c r="V55" s="7"/>
      <c r="W55" s="7"/>
      <c r="X55" s="7"/>
      <c r="Y55" s="7"/>
      <c r="Z55" s="7"/>
      <c r="AA55" s="7"/>
    </row>
    <row r="56" spans="1:27" ht="13.5">
      <c r="A56" s="62"/>
      <c r="B56" s="62"/>
      <c r="C56" s="62"/>
      <c r="D56" s="62"/>
      <c r="E56" s="62"/>
      <c r="F56" s="62"/>
      <c r="G56" s="62"/>
      <c r="H56" s="62"/>
      <c r="I56" s="165"/>
      <c r="J56" s="62"/>
      <c r="K56" s="62"/>
      <c r="L56" s="62"/>
      <c r="M56" s="62"/>
      <c r="N56" s="62"/>
      <c r="O56" s="62"/>
      <c r="P56" s="62"/>
      <c r="Q56" s="62"/>
      <c r="R56" s="62"/>
      <c r="S56" s="62"/>
      <c r="T56" s="62"/>
      <c r="U56" s="62"/>
      <c r="V56" s="7"/>
      <c r="W56" s="7"/>
      <c r="X56" s="7"/>
      <c r="Y56" s="7"/>
      <c r="Z56" s="7"/>
      <c r="AA56" s="7"/>
    </row>
    <row r="57" spans="1:27" ht="13.5">
      <c r="A57" s="62"/>
      <c r="B57" s="62"/>
      <c r="C57" s="62"/>
      <c r="D57" s="62"/>
      <c r="E57" s="62"/>
      <c r="F57" s="62"/>
      <c r="G57" s="62"/>
      <c r="H57" s="62"/>
      <c r="I57" s="165"/>
      <c r="J57" s="62"/>
      <c r="K57" s="62"/>
      <c r="L57" s="62"/>
      <c r="M57" s="62"/>
      <c r="N57" s="62"/>
      <c r="O57" s="62"/>
      <c r="P57" s="62"/>
      <c r="Q57" s="62"/>
      <c r="R57" s="62"/>
      <c r="S57" s="62"/>
      <c r="T57" s="62"/>
      <c r="U57" s="62"/>
      <c r="V57" s="7"/>
      <c r="W57" s="7"/>
      <c r="X57" s="7"/>
      <c r="Y57" s="7"/>
      <c r="Z57" s="7"/>
      <c r="AA57" s="7"/>
    </row>
    <row r="58" spans="1:27" ht="13.5">
      <c r="A58" s="62"/>
      <c r="B58" s="62"/>
      <c r="C58" s="62"/>
      <c r="D58" s="62"/>
      <c r="E58" s="62"/>
      <c r="F58" s="62"/>
      <c r="G58" s="62"/>
      <c r="H58" s="62"/>
      <c r="I58" s="165"/>
      <c r="J58" s="62"/>
      <c r="K58" s="62"/>
      <c r="L58" s="62"/>
      <c r="M58" s="62"/>
      <c r="N58" s="62"/>
      <c r="O58" s="62"/>
      <c r="P58" s="62"/>
      <c r="Q58" s="62"/>
      <c r="R58" s="62"/>
      <c r="S58" s="62"/>
      <c r="T58" s="62"/>
      <c r="U58" s="62"/>
      <c r="V58" s="7"/>
      <c r="W58" s="7"/>
      <c r="X58" s="7"/>
      <c r="Y58" s="7"/>
      <c r="Z58" s="7"/>
      <c r="AA58" s="7"/>
    </row>
    <row r="59" spans="1:27" ht="13.5">
      <c r="A59" s="62"/>
      <c r="B59" s="62"/>
      <c r="C59" s="62"/>
      <c r="D59" s="62"/>
      <c r="E59" s="62"/>
      <c r="F59" s="62"/>
      <c r="G59" s="62"/>
      <c r="H59" s="62"/>
      <c r="I59" s="165"/>
      <c r="J59" s="62"/>
      <c r="K59" s="62"/>
      <c r="L59" s="62"/>
      <c r="M59" s="62"/>
      <c r="N59" s="62"/>
      <c r="O59" s="62"/>
      <c r="P59" s="62"/>
      <c r="Q59" s="62"/>
      <c r="R59" s="62"/>
      <c r="S59" s="62"/>
      <c r="T59" s="62"/>
      <c r="U59" s="62"/>
      <c r="V59" s="7"/>
      <c r="W59" s="7"/>
      <c r="X59" s="7"/>
      <c r="Y59" s="7"/>
      <c r="Z59" s="7"/>
      <c r="AA59" s="7"/>
    </row>
    <row r="60" spans="1:27" ht="13.5">
      <c r="A60" s="62"/>
      <c r="B60" s="62"/>
      <c r="C60" s="62"/>
      <c r="D60" s="62"/>
      <c r="E60" s="62"/>
      <c r="F60" s="62"/>
      <c r="G60" s="62"/>
      <c r="H60" s="62"/>
      <c r="I60" s="165"/>
      <c r="J60" s="62"/>
      <c r="K60" s="62"/>
      <c r="L60" s="62"/>
      <c r="M60" s="62"/>
      <c r="N60" s="62"/>
      <c r="O60" s="62"/>
      <c r="P60" s="62"/>
      <c r="Q60" s="62"/>
      <c r="R60" s="62"/>
      <c r="S60" s="62"/>
      <c r="T60" s="62"/>
      <c r="U60" s="62"/>
      <c r="V60" s="7"/>
      <c r="W60" s="7"/>
      <c r="X60" s="7"/>
      <c r="Y60" s="7"/>
      <c r="Z60" s="7"/>
      <c r="AA60" s="7"/>
    </row>
    <row r="61" spans="1:27" ht="13.5">
      <c r="A61" s="62"/>
      <c r="B61" s="62"/>
      <c r="C61" s="62"/>
      <c r="D61" s="62"/>
      <c r="E61" s="62"/>
      <c r="F61" s="62"/>
      <c r="G61" s="62"/>
      <c r="H61" s="62"/>
      <c r="I61" s="165"/>
      <c r="J61" s="62"/>
      <c r="K61" s="62"/>
      <c r="L61" s="62"/>
      <c r="M61" s="62"/>
      <c r="N61" s="62"/>
      <c r="O61" s="62"/>
      <c r="P61" s="62"/>
      <c r="Q61" s="62"/>
      <c r="R61" s="62"/>
      <c r="S61" s="62"/>
      <c r="T61" s="62"/>
      <c r="U61" s="62"/>
      <c r="V61" s="7"/>
      <c r="W61" s="7"/>
      <c r="X61" s="7"/>
      <c r="Y61" s="7"/>
      <c r="Z61" s="7"/>
      <c r="AA61" s="7"/>
    </row>
    <row r="62" spans="1:27" ht="13.5">
      <c r="A62" s="62"/>
      <c r="B62" s="62"/>
      <c r="C62" s="62"/>
      <c r="D62" s="62"/>
      <c r="E62" s="62"/>
      <c r="F62" s="62"/>
      <c r="G62" s="62"/>
      <c r="H62" s="62"/>
      <c r="I62" s="165"/>
      <c r="J62" s="62"/>
      <c r="K62" s="62"/>
      <c r="L62" s="62"/>
      <c r="M62" s="62"/>
      <c r="N62" s="62"/>
      <c r="O62" s="62"/>
      <c r="P62" s="62"/>
      <c r="Q62" s="62"/>
      <c r="R62" s="62"/>
      <c r="S62" s="62"/>
      <c r="T62" s="62"/>
      <c r="U62" s="62"/>
      <c r="V62" s="7"/>
      <c r="W62" s="7"/>
      <c r="X62" s="7"/>
      <c r="Y62" s="7"/>
      <c r="Z62" s="7"/>
      <c r="AA62" s="7"/>
    </row>
    <row r="63" spans="1:27" ht="13.5">
      <c r="A63" s="62"/>
      <c r="B63" s="62"/>
      <c r="C63" s="62"/>
      <c r="D63" s="62"/>
      <c r="E63" s="62"/>
      <c r="F63" s="62"/>
      <c r="G63" s="62"/>
      <c r="H63" s="62"/>
      <c r="I63" s="165"/>
      <c r="J63" s="62"/>
      <c r="K63" s="62"/>
      <c r="L63" s="62"/>
      <c r="M63" s="62"/>
      <c r="N63" s="62"/>
      <c r="O63" s="62"/>
      <c r="P63" s="62"/>
      <c r="Q63" s="62"/>
      <c r="R63" s="62"/>
      <c r="S63" s="62"/>
      <c r="T63" s="62"/>
      <c r="U63" s="62"/>
      <c r="V63" s="7"/>
      <c r="W63" s="7"/>
      <c r="X63" s="7"/>
      <c r="Y63" s="7"/>
      <c r="Z63" s="7"/>
      <c r="AA63" s="7"/>
    </row>
    <row r="64" spans="1:27" ht="13.5">
      <c r="A64" s="62"/>
      <c r="B64" s="62"/>
      <c r="C64" s="62"/>
      <c r="D64" s="62"/>
      <c r="E64" s="62"/>
      <c r="F64" s="62"/>
      <c r="G64" s="62"/>
      <c r="H64" s="62"/>
      <c r="I64" s="165"/>
      <c r="J64" s="62"/>
      <c r="K64" s="62"/>
      <c r="L64" s="62"/>
      <c r="M64" s="62"/>
      <c r="N64" s="62"/>
      <c r="O64" s="62"/>
      <c r="P64" s="62"/>
      <c r="Q64" s="62"/>
      <c r="R64" s="62"/>
      <c r="S64" s="62"/>
      <c r="T64" s="62"/>
      <c r="U64" s="62"/>
      <c r="V64" s="7"/>
      <c r="W64" s="7"/>
      <c r="X64" s="7"/>
      <c r="Y64" s="7"/>
      <c r="Z64" s="7"/>
      <c r="AA64" s="7"/>
    </row>
    <row r="65" spans="1:27" ht="13.5">
      <c r="A65" s="62"/>
      <c r="B65" s="62"/>
      <c r="C65" s="62"/>
      <c r="D65" s="62"/>
      <c r="E65" s="62"/>
      <c r="F65" s="62"/>
      <c r="G65" s="62"/>
      <c r="H65" s="62"/>
      <c r="I65" s="165"/>
      <c r="J65" s="62"/>
      <c r="K65" s="62"/>
      <c r="L65" s="62"/>
      <c r="M65" s="62"/>
      <c r="N65" s="62"/>
      <c r="O65" s="62"/>
      <c r="P65" s="62"/>
      <c r="Q65" s="62"/>
      <c r="R65" s="62"/>
      <c r="S65" s="62"/>
      <c r="T65" s="62"/>
      <c r="U65" s="62"/>
      <c r="V65" s="7"/>
      <c r="W65" s="7"/>
      <c r="X65" s="7"/>
      <c r="Y65" s="7"/>
      <c r="Z65" s="7"/>
      <c r="AA65" s="7"/>
    </row>
    <row r="66" spans="1:27" ht="13.5">
      <c r="A66" s="62"/>
      <c r="B66" s="62"/>
      <c r="C66" s="62"/>
      <c r="D66" s="62"/>
      <c r="E66" s="62"/>
      <c r="F66" s="62"/>
      <c r="G66" s="62"/>
      <c r="H66" s="62"/>
      <c r="I66" s="165"/>
      <c r="J66" s="62"/>
      <c r="K66" s="62"/>
      <c r="L66" s="62"/>
      <c r="M66" s="62"/>
      <c r="N66" s="62"/>
      <c r="O66" s="62"/>
      <c r="P66" s="62"/>
      <c r="Q66" s="62"/>
      <c r="R66" s="62"/>
      <c r="S66" s="62"/>
      <c r="T66" s="62"/>
      <c r="U66" s="62"/>
      <c r="V66" s="7"/>
      <c r="W66" s="7"/>
      <c r="X66" s="7"/>
      <c r="Y66" s="7"/>
      <c r="Z66" s="7"/>
      <c r="AA66" s="7"/>
    </row>
    <row r="67" spans="1:27" ht="13.5">
      <c r="A67" s="62"/>
      <c r="B67" s="62"/>
      <c r="C67" s="62"/>
      <c r="D67" s="62"/>
      <c r="E67" s="62"/>
      <c r="F67" s="62"/>
      <c r="G67" s="62"/>
      <c r="H67" s="62"/>
      <c r="I67" s="165"/>
      <c r="J67" s="62"/>
      <c r="K67" s="62"/>
      <c r="L67" s="62"/>
      <c r="M67" s="62"/>
      <c r="N67" s="62"/>
      <c r="O67" s="62"/>
      <c r="P67" s="62"/>
      <c r="Q67" s="62"/>
      <c r="R67" s="62"/>
      <c r="S67" s="62"/>
      <c r="T67" s="62"/>
      <c r="U67" s="62"/>
      <c r="V67" s="7"/>
      <c r="W67" s="7"/>
      <c r="X67" s="7"/>
      <c r="Y67" s="7"/>
      <c r="Z67" s="7"/>
      <c r="AA67" s="7"/>
    </row>
    <row r="68" spans="1:27" ht="13.5">
      <c r="A68" s="62"/>
      <c r="B68" s="62"/>
      <c r="C68" s="62"/>
      <c r="D68" s="62"/>
      <c r="E68" s="62"/>
      <c r="F68" s="62"/>
      <c r="G68" s="62"/>
      <c r="H68" s="62"/>
      <c r="I68" s="165"/>
      <c r="J68" s="62"/>
      <c r="K68" s="62"/>
      <c r="L68" s="62"/>
      <c r="M68" s="62"/>
      <c r="N68" s="62"/>
      <c r="O68" s="62"/>
      <c r="P68" s="62"/>
      <c r="Q68" s="62"/>
      <c r="R68" s="62"/>
      <c r="S68" s="62"/>
      <c r="T68" s="62"/>
      <c r="U68" s="62"/>
      <c r="V68" s="7"/>
      <c r="W68" s="7"/>
      <c r="X68" s="7"/>
      <c r="Y68" s="7"/>
      <c r="Z68" s="7"/>
      <c r="AA68" s="7"/>
    </row>
    <row r="69" spans="1:27" ht="13.5">
      <c r="A69" s="62"/>
      <c r="B69" s="62"/>
      <c r="C69" s="62"/>
      <c r="D69" s="62"/>
      <c r="E69" s="62"/>
      <c r="F69" s="62"/>
      <c r="G69" s="62"/>
      <c r="H69" s="62"/>
      <c r="I69" s="165"/>
      <c r="J69" s="62"/>
      <c r="K69" s="62"/>
      <c r="L69" s="62"/>
      <c r="M69" s="62"/>
      <c r="N69" s="62"/>
      <c r="O69" s="62"/>
      <c r="P69" s="62"/>
      <c r="Q69" s="62"/>
      <c r="R69" s="62"/>
      <c r="S69" s="62"/>
      <c r="T69" s="62"/>
      <c r="U69" s="62"/>
      <c r="V69" s="7"/>
      <c r="W69" s="7"/>
      <c r="X69" s="7"/>
      <c r="Y69" s="7"/>
      <c r="Z69" s="7"/>
      <c r="AA69" s="7"/>
    </row>
    <row r="70" spans="1:27" ht="13.5">
      <c r="A70" s="62"/>
      <c r="B70" s="62"/>
      <c r="C70" s="62"/>
      <c r="D70" s="62"/>
      <c r="E70" s="62"/>
      <c r="F70" s="62"/>
      <c r="G70" s="62"/>
      <c r="H70" s="62"/>
      <c r="I70" s="165"/>
      <c r="J70" s="62"/>
      <c r="K70" s="62"/>
      <c r="L70" s="62"/>
      <c r="M70" s="62"/>
      <c r="N70" s="62"/>
      <c r="O70" s="62"/>
      <c r="P70" s="62"/>
      <c r="Q70" s="62"/>
      <c r="R70" s="62"/>
      <c r="S70" s="62"/>
      <c r="T70" s="62"/>
      <c r="U70" s="62"/>
      <c r="V70" s="7"/>
      <c r="W70" s="7"/>
      <c r="X70" s="7"/>
      <c r="Y70" s="7"/>
      <c r="Z70" s="7"/>
      <c r="AA70" s="7"/>
    </row>
    <row r="71" spans="1:27" ht="13.5">
      <c r="A71" s="62"/>
      <c r="B71" s="62"/>
      <c r="C71" s="62"/>
      <c r="D71" s="62"/>
      <c r="E71" s="62"/>
      <c r="F71" s="62"/>
      <c r="G71" s="62"/>
      <c r="H71" s="62"/>
      <c r="I71" s="165"/>
      <c r="J71" s="62"/>
      <c r="K71" s="62"/>
      <c r="L71" s="62"/>
      <c r="M71" s="62"/>
      <c r="N71" s="62"/>
      <c r="O71" s="62"/>
      <c r="P71" s="62"/>
      <c r="Q71" s="62"/>
      <c r="R71" s="62"/>
      <c r="S71" s="62"/>
      <c r="T71" s="62"/>
      <c r="U71" s="62"/>
      <c r="V71" s="7"/>
      <c r="W71" s="7"/>
      <c r="X71" s="7"/>
      <c r="Y71" s="7"/>
      <c r="Z71" s="7"/>
      <c r="AA71" s="7"/>
    </row>
    <row r="72" spans="1:27" ht="13.5">
      <c r="A72" s="62"/>
      <c r="B72" s="62"/>
      <c r="C72" s="62"/>
      <c r="D72" s="62"/>
      <c r="E72" s="62"/>
      <c r="F72" s="62"/>
      <c r="G72" s="62"/>
      <c r="H72" s="62"/>
      <c r="I72" s="165"/>
      <c r="J72" s="62"/>
      <c r="K72" s="62"/>
      <c r="L72" s="62"/>
      <c r="M72" s="62"/>
      <c r="N72" s="62"/>
      <c r="O72" s="62"/>
      <c r="P72" s="62"/>
      <c r="Q72" s="62"/>
      <c r="R72" s="62"/>
      <c r="S72" s="62"/>
      <c r="T72" s="62"/>
      <c r="U72" s="62"/>
      <c r="V72" s="7"/>
      <c r="W72" s="7"/>
      <c r="X72" s="7"/>
      <c r="Y72" s="7"/>
      <c r="Z72" s="7"/>
      <c r="AA72" s="7"/>
    </row>
    <row r="73" spans="1:27" ht="13.5">
      <c r="A73" s="62"/>
      <c r="B73" s="62"/>
      <c r="C73" s="62"/>
      <c r="D73" s="62"/>
      <c r="E73" s="62"/>
      <c r="F73" s="62"/>
      <c r="G73" s="62"/>
      <c r="H73" s="62"/>
      <c r="I73" s="165"/>
      <c r="J73" s="62"/>
      <c r="K73" s="62"/>
      <c r="L73" s="62"/>
      <c r="M73" s="62"/>
      <c r="N73" s="62"/>
      <c r="O73" s="62"/>
      <c r="P73" s="62"/>
      <c r="Q73" s="62"/>
      <c r="R73" s="62"/>
      <c r="S73" s="62"/>
      <c r="T73" s="62"/>
      <c r="U73" s="62"/>
      <c r="V73" s="7"/>
      <c r="W73" s="7"/>
      <c r="X73" s="7"/>
      <c r="Y73" s="7"/>
      <c r="Z73" s="7"/>
      <c r="AA73" s="7"/>
    </row>
    <row r="74" spans="1:27" ht="13.5">
      <c r="A74" s="62"/>
      <c r="B74" s="62"/>
      <c r="C74" s="62"/>
      <c r="D74" s="62"/>
      <c r="E74" s="62"/>
      <c r="F74" s="62"/>
      <c r="G74" s="62"/>
      <c r="H74" s="62"/>
      <c r="I74" s="165"/>
      <c r="J74" s="62"/>
      <c r="K74" s="62"/>
      <c r="L74" s="62"/>
      <c r="M74" s="62"/>
      <c r="N74" s="62"/>
      <c r="O74" s="62"/>
      <c r="P74" s="62"/>
      <c r="Q74" s="62"/>
      <c r="R74" s="62"/>
      <c r="S74" s="62"/>
      <c r="T74" s="62"/>
      <c r="U74" s="62"/>
      <c r="V74" s="7"/>
      <c r="W74" s="7"/>
      <c r="X74" s="7"/>
      <c r="Y74" s="7"/>
      <c r="Z74" s="7"/>
      <c r="AA74" s="7"/>
    </row>
    <row r="75" spans="1:27" ht="13.5">
      <c r="A75" s="62"/>
      <c r="B75" s="62"/>
      <c r="C75" s="62"/>
      <c r="D75" s="62"/>
      <c r="E75" s="62"/>
      <c r="F75" s="62"/>
      <c r="G75" s="62"/>
      <c r="H75" s="62"/>
      <c r="I75" s="165"/>
      <c r="J75" s="62"/>
      <c r="K75" s="62"/>
      <c r="L75" s="62"/>
      <c r="M75" s="62"/>
      <c r="N75" s="62"/>
      <c r="O75" s="62"/>
      <c r="P75" s="62"/>
      <c r="Q75" s="62"/>
      <c r="R75" s="62"/>
      <c r="S75" s="62"/>
      <c r="T75" s="62"/>
      <c r="U75" s="62"/>
      <c r="V75" s="7"/>
      <c r="W75" s="7"/>
      <c r="X75" s="7"/>
      <c r="Y75" s="7"/>
      <c r="Z75" s="7"/>
      <c r="AA75" s="7"/>
    </row>
    <row r="76" spans="1:27" ht="13.5">
      <c r="A76" s="62"/>
      <c r="B76" s="62"/>
      <c r="C76" s="62"/>
      <c r="D76" s="62"/>
      <c r="E76" s="62"/>
      <c r="F76" s="62"/>
      <c r="G76" s="62"/>
      <c r="H76" s="62"/>
      <c r="I76" s="165"/>
      <c r="J76" s="62"/>
      <c r="K76" s="62"/>
      <c r="L76" s="62"/>
      <c r="M76" s="62"/>
      <c r="N76" s="62"/>
      <c r="O76" s="62"/>
      <c r="P76" s="62"/>
      <c r="Q76" s="62"/>
      <c r="R76" s="62"/>
      <c r="S76" s="62"/>
      <c r="T76" s="62"/>
      <c r="U76" s="62"/>
      <c r="V76" s="7"/>
      <c r="W76" s="7"/>
      <c r="X76" s="7"/>
      <c r="Y76" s="7"/>
      <c r="Z76" s="7"/>
      <c r="AA76" s="7"/>
    </row>
    <row r="77" spans="1:27" ht="13.5">
      <c r="A77" s="62"/>
      <c r="B77" s="62"/>
      <c r="C77" s="62"/>
      <c r="D77" s="62"/>
      <c r="E77" s="62"/>
      <c r="F77" s="62"/>
      <c r="G77" s="62"/>
      <c r="H77" s="62"/>
      <c r="I77" s="165"/>
      <c r="J77" s="62"/>
      <c r="K77" s="62"/>
      <c r="L77" s="62"/>
      <c r="M77" s="62"/>
      <c r="N77" s="62"/>
      <c r="O77" s="62"/>
      <c r="P77" s="62"/>
      <c r="Q77" s="62"/>
      <c r="R77" s="62"/>
      <c r="S77" s="62"/>
      <c r="T77" s="62"/>
      <c r="U77" s="62"/>
      <c r="V77" s="7"/>
      <c r="W77" s="7"/>
      <c r="X77" s="7"/>
      <c r="Y77" s="7"/>
      <c r="Z77" s="7"/>
      <c r="AA77" s="7"/>
    </row>
    <row r="78" spans="1:27" ht="13.5">
      <c r="A78" s="62"/>
      <c r="B78" s="62"/>
      <c r="C78" s="62"/>
      <c r="D78" s="62"/>
      <c r="E78" s="62"/>
      <c r="F78" s="62"/>
      <c r="G78" s="62"/>
      <c r="H78" s="62"/>
      <c r="I78" s="165"/>
      <c r="J78" s="62"/>
      <c r="K78" s="62"/>
      <c r="L78" s="62"/>
      <c r="M78" s="62"/>
      <c r="N78" s="62"/>
      <c r="O78" s="62"/>
      <c r="P78" s="62"/>
      <c r="Q78" s="62"/>
      <c r="R78" s="62"/>
      <c r="S78" s="62"/>
      <c r="T78" s="62"/>
      <c r="U78" s="62"/>
      <c r="V78" s="7"/>
      <c r="W78" s="7"/>
      <c r="X78" s="7"/>
      <c r="Y78" s="7"/>
      <c r="Z78" s="7"/>
      <c r="AA78" s="7"/>
    </row>
    <row r="79" spans="1:27" ht="13.5">
      <c r="A79" s="62"/>
      <c r="B79" s="62"/>
      <c r="C79" s="62"/>
      <c r="D79" s="62"/>
      <c r="E79" s="62"/>
      <c r="F79" s="62"/>
      <c r="G79" s="62"/>
      <c r="H79" s="62"/>
      <c r="I79" s="165"/>
      <c r="J79" s="62"/>
      <c r="K79" s="62"/>
      <c r="L79" s="62"/>
      <c r="M79" s="62"/>
      <c r="N79" s="62"/>
      <c r="O79" s="62"/>
      <c r="P79" s="62"/>
      <c r="Q79" s="62"/>
      <c r="R79" s="62"/>
      <c r="S79" s="62"/>
      <c r="T79" s="62"/>
      <c r="U79" s="62"/>
      <c r="V79" s="7"/>
      <c r="W79" s="7"/>
      <c r="X79" s="7"/>
      <c r="Y79" s="7"/>
      <c r="Z79" s="7"/>
      <c r="AA79" s="7"/>
    </row>
    <row r="80" spans="1:27" ht="13.5">
      <c r="A80" s="62"/>
      <c r="B80" s="62"/>
      <c r="C80" s="62"/>
      <c r="D80" s="62"/>
      <c r="E80" s="62"/>
      <c r="F80" s="62"/>
      <c r="G80" s="62"/>
      <c r="H80" s="62"/>
      <c r="I80" s="165"/>
      <c r="J80" s="62"/>
      <c r="K80" s="62"/>
      <c r="L80" s="62"/>
      <c r="M80" s="62"/>
      <c r="N80" s="62"/>
      <c r="O80" s="62"/>
      <c r="P80" s="62"/>
      <c r="Q80" s="62"/>
      <c r="R80" s="62"/>
      <c r="S80" s="62"/>
      <c r="T80" s="62"/>
      <c r="U80" s="62"/>
      <c r="V80" s="7"/>
      <c r="W80" s="7"/>
      <c r="X80" s="7"/>
      <c r="Y80" s="7"/>
      <c r="Z80" s="7"/>
      <c r="AA80" s="7"/>
    </row>
    <row r="81" spans="1:27" ht="13.5">
      <c r="A81" s="62"/>
      <c r="B81" s="62"/>
      <c r="C81" s="62"/>
      <c r="D81" s="62"/>
      <c r="E81" s="62"/>
      <c r="F81" s="62"/>
      <c r="G81" s="62"/>
      <c r="H81" s="62"/>
      <c r="I81" s="165"/>
      <c r="J81" s="62"/>
      <c r="K81" s="62"/>
      <c r="L81" s="62"/>
      <c r="M81" s="62"/>
      <c r="N81" s="62"/>
      <c r="O81" s="62"/>
      <c r="P81" s="62"/>
      <c r="Q81" s="62"/>
      <c r="R81" s="62"/>
      <c r="S81" s="62"/>
      <c r="T81" s="62"/>
      <c r="U81" s="62"/>
      <c r="V81" s="7"/>
      <c r="W81" s="7"/>
      <c r="X81" s="7"/>
      <c r="Y81" s="7"/>
      <c r="Z81" s="7"/>
      <c r="AA81" s="7"/>
    </row>
    <row r="82" spans="1:27" ht="13.5">
      <c r="A82" s="62"/>
      <c r="B82" s="62"/>
      <c r="C82" s="62"/>
      <c r="D82" s="62"/>
      <c r="E82" s="62"/>
      <c r="F82" s="62"/>
      <c r="G82" s="62"/>
      <c r="H82" s="62"/>
      <c r="I82" s="165"/>
      <c r="J82" s="62"/>
      <c r="K82" s="62"/>
      <c r="L82" s="62"/>
      <c r="M82" s="62"/>
      <c r="N82" s="62"/>
      <c r="O82" s="62"/>
      <c r="P82" s="62"/>
      <c r="Q82" s="62"/>
      <c r="R82" s="62"/>
      <c r="S82" s="62"/>
      <c r="T82" s="62"/>
      <c r="U82" s="62"/>
      <c r="V82" s="7"/>
      <c r="W82" s="7"/>
      <c r="X82" s="7"/>
      <c r="Y82" s="7"/>
      <c r="Z82" s="7"/>
      <c r="AA82" s="7"/>
    </row>
    <row r="83" spans="1:27" ht="13.5">
      <c r="A83" s="62"/>
      <c r="B83" s="62"/>
      <c r="C83" s="62"/>
      <c r="D83" s="62"/>
      <c r="E83" s="62"/>
      <c r="F83" s="62"/>
      <c r="G83" s="62"/>
      <c r="H83" s="62"/>
      <c r="I83" s="165"/>
      <c r="J83" s="62"/>
      <c r="K83" s="62"/>
      <c r="L83" s="62"/>
      <c r="M83" s="62"/>
      <c r="N83" s="62"/>
      <c r="O83" s="62"/>
      <c r="P83" s="62"/>
      <c r="Q83" s="62"/>
      <c r="R83" s="62"/>
      <c r="S83" s="62"/>
      <c r="T83" s="62"/>
      <c r="U83" s="62"/>
      <c r="V83" s="7"/>
      <c r="W83" s="7"/>
      <c r="X83" s="7"/>
      <c r="Y83" s="7"/>
      <c r="Z83" s="7"/>
      <c r="AA83" s="7"/>
    </row>
    <row r="84" spans="1:27" ht="13.5">
      <c r="A84" s="62"/>
      <c r="B84" s="62"/>
      <c r="C84" s="62"/>
      <c r="D84" s="62"/>
      <c r="E84" s="62"/>
      <c r="F84" s="62"/>
      <c r="G84" s="62"/>
      <c r="H84" s="62"/>
      <c r="I84" s="165"/>
      <c r="J84" s="62"/>
      <c r="K84" s="62"/>
      <c r="L84" s="62"/>
      <c r="M84" s="62"/>
      <c r="N84" s="62"/>
      <c r="O84" s="62"/>
      <c r="P84" s="62"/>
      <c r="Q84" s="62"/>
      <c r="R84" s="62"/>
      <c r="S84" s="62"/>
      <c r="T84" s="62"/>
      <c r="U84" s="62"/>
      <c r="V84" s="7"/>
      <c r="W84" s="7"/>
      <c r="X84" s="7"/>
      <c r="Y84" s="7"/>
      <c r="Z84" s="7"/>
      <c r="AA84" s="7"/>
    </row>
    <row r="85" spans="1:27" ht="13.5">
      <c r="A85" s="62"/>
      <c r="B85" s="62"/>
      <c r="C85" s="62"/>
      <c r="D85" s="62"/>
      <c r="E85" s="62"/>
      <c r="F85" s="62"/>
      <c r="G85" s="62"/>
      <c r="H85" s="62"/>
      <c r="I85" s="165"/>
      <c r="J85" s="62"/>
      <c r="K85" s="62"/>
      <c r="L85" s="62"/>
      <c r="M85" s="62"/>
      <c r="N85" s="62"/>
      <c r="O85" s="62"/>
      <c r="P85" s="62"/>
      <c r="Q85" s="62"/>
      <c r="R85" s="62"/>
      <c r="S85" s="62"/>
      <c r="T85" s="62"/>
      <c r="U85" s="62"/>
      <c r="V85" s="7"/>
      <c r="W85" s="7"/>
      <c r="X85" s="7"/>
      <c r="Y85" s="7"/>
      <c r="Z85" s="7"/>
      <c r="AA85" s="7"/>
    </row>
    <row r="86" spans="1:27" ht="13.5">
      <c r="A86" s="62"/>
      <c r="B86" s="62"/>
      <c r="C86" s="62"/>
      <c r="D86" s="62"/>
      <c r="E86" s="62"/>
      <c r="F86" s="62"/>
      <c r="G86" s="62"/>
      <c r="H86" s="62"/>
      <c r="I86" s="165"/>
      <c r="J86" s="62"/>
      <c r="K86" s="62"/>
      <c r="L86" s="62"/>
      <c r="M86" s="62"/>
      <c r="N86" s="62"/>
      <c r="O86" s="62"/>
      <c r="P86" s="62"/>
      <c r="Q86" s="62"/>
      <c r="R86" s="62"/>
      <c r="S86" s="62"/>
      <c r="T86" s="62"/>
      <c r="U86" s="62"/>
      <c r="V86" s="7"/>
      <c r="W86" s="7"/>
      <c r="X86" s="7"/>
      <c r="Y86" s="7"/>
      <c r="Z86" s="7"/>
      <c r="AA86" s="7"/>
    </row>
    <row r="87" spans="1:27" ht="13.5">
      <c r="A87" s="62"/>
      <c r="B87" s="62"/>
      <c r="C87" s="62"/>
      <c r="D87" s="62"/>
      <c r="E87" s="62"/>
      <c r="F87" s="62"/>
      <c r="G87" s="62"/>
      <c r="H87" s="62"/>
      <c r="I87" s="165"/>
      <c r="J87" s="62"/>
      <c r="K87" s="62"/>
      <c r="L87" s="62"/>
      <c r="M87" s="62"/>
      <c r="N87" s="62"/>
      <c r="O87" s="62"/>
      <c r="P87" s="62"/>
      <c r="Q87" s="62"/>
      <c r="R87" s="62"/>
      <c r="S87" s="62"/>
      <c r="T87" s="62"/>
      <c r="U87" s="62"/>
      <c r="V87" s="7"/>
      <c r="W87" s="7"/>
      <c r="X87" s="7"/>
      <c r="Y87" s="7"/>
      <c r="Z87" s="7"/>
      <c r="AA87" s="7"/>
    </row>
    <row r="88" spans="1:27" ht="13.5">
      <c r="A88" s="62"/>
      <c r="B88" s="62"/>
      <c r="C88" s="62"/>
      <c r="D88" s="62"/>
      <c r="E88" s="62"/>
      <c r="F88" s="62"/>
      <c r="G88" s="62"/>
      <c r="H88" s="62"/>
      <c r="I88" s="165"/>
      <c r="J88" s="62"/>
      <c r="K88" s="62"/>
      <c r="L88" s="62"/>
      <c r="M88" s="62"/>
      <c r="N88" s="62"/>
      <c r="O88" s="62"/>
      <c r="P88" s="62"/>
      <c r="Q88" s="62"/>
      <c r="R88" s="62"/>
      <c r="S88" s="62"/>
      <c r="T88" s="62"/>
      <c r="U88" s="62"/>
      <c r="V88" s="7"/>
      <c r="W88" s="7"/>
      <c r="X88" s="7"/>
      <c r="Y88" s="7"/>
      <c r="Z88" s="7"/>
      <c r="AA88" s="7"/>
    </row>
    <row r="89" spans="1:27" ht="13.5">
      <c r="A89" s="62"/>
      <c r="B89" s="62"/>
      <c r="C89" s="62"/>
      <c r="D89" s="62"/>
      <c r="E89" s="62"/>
      <c r="F89" s="62"/>
      <c r="G89" s="62"/>
      <c r="H89" s="62"/>
      <c r="I89" s="165"/>
      <c r="J89" s="62"/>
      <c r="K89" s="62"/>
      <c r="L89" s="62"/>
      <c r="M89" s="62"/>
      <c r="N89" s="62"/>
      <c r="O89" s="62"/>
      <c r="P89" s="62"/>
      <c r="Q89" s="62"/>
      <c r="R89" s="62"/>
      <c r="S89" s="62"/>
      <c r="T89" s="62"/>
      <c r="U89" s="62"/>
      <c r="V89" s="7"/>
      <c r="W89" s="7"/>
      <c r="X89" s="7"/>
      <c r="Y89" s="7"/>
      <c r="Z89" s="7"/>
      <c r="AA89" s="7"/>
    </row>
    <row r="90" spans="1:27" ht="13.5">
      <c r="A90" s="62"/>
      <c r="B90" s="62"/>
      <c r="C90" s="62"/>
      <c r="D90" s="62"/>
      <c r="E90" s="62"/>
      <c r="F90" s="62"/>
      <c r="G90" s="62"/>
      <c r="H90" s="62"/>
      <c r="I90" s="165"/>
      <c r="J90" s="62"/>
      <c r="K90" s="62"/>
      <c r="L90" s="62"/>
      <c r="M90" s="62"/>
      <c r="N90" s="62"/>
      <c r="O90" s="62"/>
      <c r="P90" s="62"/>
      <c r="Q90" s="62"/>
      <c r="R90" s="62"/>
      <c r="S90" s="62"/>
      <c r="T90" s="62"/>
      <c r="U90" s="62"/>
      <c r="V90" s="7"/>
      <c r="W90" s="7"/>
      <c r="X90" s="7"/>
      <c r="Y90" s="7"/>
      <c r="Z90" s="7"/>
      <c r="AA90" s="7"/>
    </row>
    <row r="91" spans="1:27" ht="13.5">
      <c r="A91" s="62"/>
      <c r="B91" s="62"/>
      <c r="C91" s="62"/>
      <c r="D91" s="62"/>
      <c r="E91" s="62"/>
      <c r="F91" s="62"/>
      <c r="G91" s="62"/>
      <c r="H91" s="62"/>
      <c r="I91" s="165"/>
      <c r="J91" s="62"/>
      <c r="K91" s="62"/>
      <c r="L91" s="62"/>
      <c r="M91" s="62"/>
      <c r="N91" s="62"/>
      <c r="O91" s="62"/>
      <c r="P91" s="62"/>
      <c r="Q91" s="62"/>
      <c r="R91" s="62"/>
      <c r="S91" s="62"/>
      <c r="T91" s="62"/>
      <c r="U91" s="62"/>
      <c r="V91" s="7"/>
      <c r="W91" s="7"/>
      <c r="X91" s="7"/>
      <c r="Y91" s="7"/>
      <c r="Z91" s="7"/>
      <c r="AA91" s="7"/>
    </row>
    <row r="92" spans="1:27" ht="13.5">
      <c r="A92" s="62"/>
      <c r="B92" s="62"/>
      <c r="C92" s="62"/>
      <c r="D92" s="62"/>
      <c r="E92" s="62"/>
      <c r="F92" s="62"/>
      <c r="G92" s="62"/>
      <c r="H92" s="62"/>
      <c r="I92" s="165"/>
      <c r="J92" s="62"/>
      <c r="K92" s="62"/>
      <c r="L92" s="62"/>
      <c r="M92" s="62"/>
      <c r="N92" s="62"/>
      <c r="O92" s="62"/>
      <c r="P92" s="62"/>
      <c r="Q92" s="62"/>
      <c r="R92" s="62"/>
      <c r="S92" s="62"/>
      <c r="T92" s="62"/>
      <c r="U92" s="62"/>
      <c r="V92" s="7"/>
      <c r="W92" s="7"/>
      <c r="X92" s="7"/>
      <c r="Y92" s="7"/>
      <c r="Z92" s="7"/>
      <c r="AA92" s="7"/>
    </row>
    <row r="93" spans="1:27" ht="13.5">
      <c r="A93" s="62"/>
      <c r="B93" s="62"/>
      <c r="C93" s="62"/>
      <c r="D93" s="62"/>
      <c r="E93" s="62"/>
      <c r="F93" s="62"/>
      <c r="G93" s="62"/>
      <c r="H93" s="62"/>
      <c r="I93" s="165"/>
      <c r="J93" s="62"/>
      <c r="K93" s="62"/>
      <c r="L93" s="62"/>
      <c r="M93" s="62"/>
      <c r="N93" s="62"/>
      <c r="O93" s="62"/>
      <c r="P93" s="62"/>
      <c r="Q93" s="62"/>
      <c r="R93" s="62"/>
      <c r="S93" s="62"/>
      <c r="T93" s="62"/>
      <c r="U93" s="62"/>
      <c r="V93" s="7"/>
      <c r="W93" s="7"/>
      <c r="X93" s="7"/>
      <c r="Y93" s="7"/>
      <c r="Z93" s="7"/>
      <c r="AA93" s="7"/>
    </row>
    <row r="94" spans="1:27" ht="13.5">
      <c r="A94" s="62"/>
      <c r="B94" s="62"/>
      <c r="C94" s="62"/>
      <c r="D94" s="62"/>
      <c r="E94" s="62"/>
      <c r="F94" s="62"/>
      <c r="G94" s="62"/>
      <c r="H94" s="62"/>
      <c r="I94" s="165"/>
      <c r="J94" s="62"/>
      <c r="K94" s="62"/>
      <c r="L94" s="62"/>
      <c r="M94" s="62"/>
      <c r="N94" s="62"/>
      <c r="O94" s="62"/>
      <c r="P94" s="62"/>
      <c r="Q94" s="62"/>
      <c r="R94" s="62"/>
      <c r="S94" s="62"/>
      <c r="T94" s="62"/>
      <c r="U94" s="62"/>
      <c r="V94" s="7"/>
      <c r="W94" s="7"/>
      <c r="X94" s="7"/>
      <c r="Y94" s="7"/>
      <c r="Z94" s="7"/>
      <c r="AA94" s="7"/>
    </row>
    <row r="95" spans="1:27" ht="13.5">
      <c r="A95" s="62"/>
      <c r="B95" s="62"/>
      <c r="C95" s="62"/>
      <c r="D95" s="62"/>
      <c r="E95" s="62"/>
      <c r="F95" s="62"/>
      <c r="G95" s="62"/>
      <c r="H95" s="62"/>
      <c r="I95" s="165"/>
      <c r="J95" s="62"/>
      <c r="K95" s="62"/>
      <c r="L95" s="62"/>
      <c r="M95" s="62"/>
      <c r="N95" s="62"/>
      <c r="O95" s="62"/>
      <c r="P95" s="62"/>
      <c r="Q95" s="62"/>
      <c r="R95" s="62"/>
      <c r="S95" s="62"/>
      <c r="T95" s="62"/>
      <c r="U95" s="62"/>
      <c r="V95" s="7"/>
      <c r="W95" s="7"/>
      <c r="X95" s="7"/>
      <c r="Y95" s="7"/>
      <c r="Z95" s="7"/>
      <c r="AA95" s="7"/>
    </row>
    <row r="96" spans="1:27" ht="13.5">
      <c r="A96" s="62"/>
      <c r="B96" s="62"/>
      <c r="C96" s="62"/>
      <c r="D96" s="62"/>
      <c r="E96" s="62"/>
      <c r="F96" s="62"/>
      <c r="G96" s="62"/>
      <c r="H96" s="62"/>
      <c r="I96" s="165"/>
      <c r="J96" s="62"/>
      <c r="K96" s="62"/>
      <c r="L96" s="62"/>
      <c r="M96" s="62"/>
      <c r="N96" s="62"/>
      <c r="O96" s="62"/>
      <c r="P96" s="62"/>
      <c r="Q96" s="62"/>
      <c r="R96" s="62"/>
      <c r="S96" s="62"/>
      <c r="T96" s="62"/>
      <c r="U96" s="62"/>
      <c r="V96" s="7"/>
      <c r="W96" s="7"/>
      <c r="X96" s="7"/>
      <c r="Y96" s="7"/>
      <c r="Z96" s="7"/>
      <c r="AA96" s="7"/>
    </row>
    <row r="97" spans="1:27" ht="13.5">
      <c r="A97" s="62"/>
      <c r="B97" s="62"/>
      <c r="C97" s="62"/>
      <c r="D97" s="62"/>
      <c r="E97" s="62"/>
      <c r="F97" s="62"/>
      <c r="G97" s="62"/>
      <c r="H97" s="62"/>
      <c r="I97" s="165"/>
      <c r="J97" s="62"/>
      <c r="K97" s="62"/>
      <c r="L97" s="62"/>
      <c r="M97" s="62"/>
      <c r="N97" s="62"/>
      <c r="O97" s="62"/>
      <c r="P97" s="62"/>
      <c r="Q97" s="62"/>
      <c r="R97" s="62"/>
      <c r="S97" s="62"/>
      <c r="T97" s="62"/>
      <c r="U97" s="62"/>
      <c r="V97" s="7"/>
      <c r="W97" s="7"/>
      <c r="X97" s="7"/>
      <c r="Y97" s="7"/>
      <c r="Z97" s="7"/>
      <c r="AA97" s="7"/>
    </row>
    <row r="98" spans="1:27" ht="13.5">
      <c r="A98" s="62"/>
      <c r="B98" s="62"/>
      <c r="C98" s="62"/>
      <c r="D98" s="62"/>
      <c r="E98" s="62"/>
      <c r="F98" s="62"/>
      <c r="G98" s="62"/>
      <c r="H98" s="62"/>
      <c r="I98" s="165"/>
      <c r="J98" s="62"/>
      <c r="K98" s="62"/>
      <c r="L98" s="62"/>
      <c r="M98" s="62"/>
      <c r="N98" s="62"/>
      <c r="O98" s="62"/>
      <c r="P98" s="62"/>
      <c r="Q98" s="62"/>
      <c r="R98" s="62"/>
      <c r="S98" s="62"/>
      <c r="T98" s="62"/>
      <c r="U98" s="62"/>
      <c r="V98" s="7"/>
      <c r="W98" s="7"/>
      <c r="X98" s="7"/>
      <c r="Y98" s="7"/>
      <c r="Z98" s="7"/>
      <c r="AA98" s="7"/>
    </row>
    <row r="99" spans="1:27" ht="13.5">
      <c r="A99" s="62"/>
      <c r="B99" s="62"/>
      <c r="C99" s="62"/>
      <c r="D99" s="62"/>
      <c r="E99" s="62"/>
      <c r="F99" s="62"/>
      <c r="G99" s="62"/>
      <c r="H99" s="62"/>
      <c r="I99" s="165"/>
      <c r="J99" s="62"/>
      <c r="K99" s="62"/>
      <c r="L99" s="62"/>
      <c r="M99" s="62"/>
      <c r="N99" s="62"/>
      <c r="O99" s="62"/>
      <c r="P99" s="62"/>
      <c r="Q99" s="62"/>
      <c r="R99" s="62"/>
      <c r="S99" s="62"/>
      <c r="T99" s="62"/>
      <c r="U99" s="62"/>
      <c r="V99" s="7"/>
      <c r="W99" s="7"/>
      <c r="X99" s="7"/>
      <c r="Y99" s="7"/>
      <c r="Z99" s="7"/>
      <c r="AA99" s="7"/>
    </row>
    <row r="100" spans="1:27" ht="13.5">
      <c r="A100" s="62"/>
      <c r="B100" s="62"/>
      <c r="C100" s="62"/>
      <c r="D100" s="62"/>
      <c r="E100" s="62"/>
      <c r="F100" s="62"/>
      <c r="G100" s="62"/>
      <c r="H100" s="62"/>
      <c r="I100" s="165"/>
      <c r="J100" s="62"/>
      <c r="K100" s="62"/>
      <c r="L100" s="62"/>
      <c r="M100" s="62"/>
      <c r="N100" s="62"/>
      <c r="O100" s="62"/>
      <c r="P100" s="62"/>
      <c r="Q100" s="62"/>
      <c r="R100" s="62"/>
      <c r="S100" s="62"/>
      <c r="T100" s="62"/>
      <c r="U100" s="62"/>
      <c r="V100" s="7"/>
      <c r="W100" s="7"/>
      <c r="X100" s="7"/>
      <c r="Y100" s="7"/>
      <c r="Z100" s="7"/>
      <c r="AA100" s="7"/>
    </row>
    <row r="101" spans="1:27" ht="13.5">
      <c r="A101" s="62"/>
      <c r="B101" s="62"/>
      <c r="C101" s="62"/>
      <c r="D101" s="62"/>
      <c r="E101" s="62"/>
      <c r="F101" s="62"/>
      <c r="G101" s="62"/>
      <c r="H101" s="62"/>
      <c r="I101" s="165"/>
      <c r="J101" s="62"/>
      <c r="K101" s="62"/>
      <c r="L101" s="62"/>
      <c r="M101" s="62"/>
      <c r="N101" s="62"/>
      <c r="O101" s="62"/>
      <c r="P101" s="62"/>
      <c r="Q101" s="62"/>
      <c r="R101" s="62"/>
      <c r="S101" s="62"/>
      <c r="T101" s="62"/>
      <c r="U101" s="62"/>
      <c r="V101" s="7"/>
      <c r="W101" s="7"/>
      <c r="X101" s="7"/>
      <c r="Y101" s="7"/>
      <c r="Z101" s="7"/>
      <c r="AA101" s="7"/>
    </row>
    <row r="102" spans="1:27" ht="13.5">
      <c r="A102" s="62"/>
      <c r="B102" s="62"/>
      <c r="C102" s="62"/>
      <c r="D102" s="62"/>
      <c r="E102" s="62"/>
      <c r="F102" s="62"/>
      <c r="G102" s="62"/>
      <c r="H102" s="62"/>
      <c r="I102" s="165"/>
      <c r="J102" s="62"/>
      <c r="K102" s="62"/>
      <c r="L102" s="62"/>
      <c r="M102" s="62"/>
      <c r="N102" s="62"/>
      <c r="O102" s="62"/>
      <c r="P102" s="62"/>
      <c r="Q102" s="62"/>
      <c r="R102" s="62"/>
      <c r="S102" s="62"/>
      <c r="T102" s="62"/>
      <c r="U102" s="62"/>
      <c r="V102" s="7"/>
      <c r="W102" s="7"/>
      <c r="X102" s="7"/>
      <c r="Y102" s="7"/>
      <c r="Z102" s="7"/>
      <c r="AA102" s="7"/>
    </row>
    <row r="103" spans="1:27" ht="13.5">
      <c r="A103" s="62"/>
      <c r="B103" s="62"/>
      <c r="C103" s="62"/>
      <c r="D103" s="62"/>
      <c r="E103" s="62"/>
      <c r="F103" s="62"/>
      <c r="G103" s="62"/>
      <c r="H103" s="62"/>
      <c r="I103" s="165"/>
      <c r="J103" s="62"/>
      <c r="K103" s="62"/>
      <c r="L103" s="62"/>
      <c r="M103" s="62"/>
      <c r="N103" s="62"/>
      <c r="O103" s="62"/>
      <c r="P103" s="62"/>
      <c r="Q103" s="62"/>
      <c r="R103" s="62"/>
      <c r="S103" s="62"/>
      <c r="T103" s="62"/>
      <c r="U103" s="62"/>
      <c r="V103" s="7"/>
      <c r="W103" s="7"/>
      <c r="X103" s="7"/>
      <c r="Y103" s="7"/>
      <c r="Z103" s="7"/>
      <c r="AA103" s="7"/>
    </row>
    <row r="104" spans="1:27" ht="13.5">
      <c r="A104" s="62"/>
      <c r="B104" s="62"/>
      <c r="C104" s="62"/>
      <c r="D104" s="62"/>
      <c r="E104" s="62"/>
      <c r="F104" s="62"/>
      <c r="G104" s="62"/>
      <c r="H104" s="62"/>
      <c r="I104" s="165"/>
      <c r="J104" s="62"/>
      <c r="K104" s="62"/>
      <c r="L104" s="62"/>
      <c r="M104" s="62"/>
      <c r="N104" s="62"/>
      <c r="O104" s="62"/>
      <c r="P104" s="62"/>
      <c r="Q104" s="62"/>
      <c r="R104" s="62"/>
      <c r="S104" s="62"/>
      <c r="T104" s="62"/>
      <c r="U104" s="62"/>
      <c r="V104" s="7"/>
      <c r="W104" s="7"/>
      <c r="X104" s="7"/>
      <c r="Y104" s="7"/>
      <c r="Z104" s="7"/>
      <c r="AA104" s="7"/>
    </row>
    <row r="105" spans="1:27" ht="13.5">
      <c r="A105" s="62"/>
      <c r="B105" s="62"/>
      <c r="C105" s="62"/>
      <c r="D105" s="62"/>
      <c r="E105" s="62"/>
      <c r="F105" s="62"/>
      <c r="G105" s="62"/>
      <c r="H105" s="62"/>
      <c r="I105" s="165"/>
      <c r="J105" s="62"/>
      <c r="K105" s="62"/>
      <c r="L105" s="62"/>
      <c r="M105" s="62"/>
      <c r="N105" s="62"/>
      <c r="O105" s="62"/>
      <c r="P105" s="62"/>
      <c r="Q105" s="62"/>
      <c r="R105" s="62"/>
      <c r="S105" s="62"/>
      <c r="T105" s="62"/>
      <c r="U105" s="62"/>
      <c r="V105" s="7"/>
      <c r="W105" s="7"/>
      <c r="X105" s="7"/>
      <c r="Y105" s="7"/>
      <c r="Z105" s="7"/>
      <c r="AA105" s="7"/>
    </row>
    <row r="106" spans="1:27" ht="13.5">
      <c r="A106" s="62"/>
      <c r="B106" s="62"/>
      <c r="C106" s="62"/>
      <c r="D106" s="62"/>
      <c r="E106" s="62"/>
      <c r="F106" s="62"/>
      <c r="G106" s="62"/>
      <c r="H106" s="62"/>
      <c r="I106" s="165"/>
      <c r="J106" s="62"/>
      <c r="K106" s="62"/>
      <c r="L106" s="62"/>
      <c r="M106" s="62"/>
      <c r="N106" s="62"/>
      <c r="O106" s="62"/>
      <c r="P106" s="62"/>
      <c r="Q106" s="62"/>
      <c r="R106" s="62"/>
      <c r="S106" s="62"/>
      <c r="T106" s="62"/>
      <c r="U106" s="62"/>
      <c r="V106" s="7"/>
      <c r="W106" s="7"/>
      <c r="X106" s="7"/>
      <c r="Y106" s="7"/>
      <c r="Z106" s="7"/>
      <c r="AA106" s="7"/>
    </row>
    <row r="107" spans="1:27" ht="13.5">
      <c r="A107" s="62"/>
      <c r="B107" s="62"/>
      <c r="C107" s="62"/>
      <c r="D107" s="62"/>
      <c r="E107" s="62"/>
      <c r="F107" s="62"/>
      <c r="G107" s="62"/>
      <c r="H107" s="62"/>
      <c r="I107" s="165"/>
      <c r="J107" s="62"/>
      <c r="K107" s="62"/>
      <c r="L107" s="62"/>
      <c r="M107" s="62"/>
      <c r="N107" s="62"/>
      <c r="O107" s="62"/>
      <c r="P107" s="62"/>
      <c r="Q107" s="62"/>
      <c r="R107" s="62"/>
      <c r="S107" s="62"/>
      <c r="T107" s="62"/>
      <c r="U107" s="62"/>
      <c r="V107" s="7"/>
      <c r="W107" s="7"/>
      <c r="X107" s="7"/>
      <c r="Y107" s="7"/>
      <c r="Z107" s="7"/>
      <c r="AA107" s="7"/>
    </row>
    <row r="108" spans="1:27" ht="13.5">
      <c r="A108" s="62"/>
      <c r="B108" s="62"/>
      <c r="C108" s="62"/>
      <c r="D108" s="62"/>
      <c r="E108" s="62"/>
      <c r="F108" s="62"/>
      <c r="G108" s="62"/>
      <c r="H108" s="62"/>
      <c r="I108" s="165"/>
      <c r="J108" s="62"/>
      <c r="K108" s="62"/>
      <c r="L108" s="62"/>
      <c r="M108" s="62"/>
      <c r="N108" s="62"/>
      <c r="O108" s="62"/>
      <c r="P108" s="62"/>
      <c r="Q108" s="62"/>
      <c r="R108" s="62"/>
      <c r="S108" s="62"/>
      <c r="T108" s="62"/>
      <c r="U108" s="62"/>
      <c r="V108" s="7"/>
      <c r="W108" s="7"/>
      <c r="X108" s="7"/>
      <c r="Y108" s="7"/>
      <c r="Z108" s="7"/>
      <c r="AA108" s="7"/>
    </row>
    <row r="109" spans="1:27" ht="13.5">
      <c r="A109" s="62"/>
      <c r="B109" s="62"/>
      <c r="C109" s="62"/>
      <c r="D109" s="62"/>
      <c r="E109" s="62"/>
      <c r="F109" s="62"/>
      <c r="G109" s="62"/>
      <c r="H109" s="62"/>
      <c r="I109" s="165"/>
      <c r="J109" s="62"/>
      <c r="K109" s="62"/>
      <c r="L109" s="62"/>
      <c r="M109" s="62"/>
      <c r="N109" s="62"/>
      <c r="O109" s="62"/>
      <c r="P109" s="62"/>
      <c r="Q109" s="62"/>
      <c r="R109" s="62"/>
      <c r="S109" s="62"/>
      <c r="T109" s="62"/>
      <c r="U109" s="62"/>
      <c r="V109" s="7"/>
      <c r="W109" s="7"/>
      <c r="X109" s="7"/>
      <c r="Y109" s="7"/>
      <c r="Z109" s="7"/>
      <c r="AA109" s="7"/>
    </row>
    <row r="110" spans="1:27" ht="13.5">
      <c r="A110" s="62"/>
      <c r="B110" s="62"/>
      <c r="C110" s="62"/>
      <c r="D110" s="62"/>
      <c r="E110" s="62"/>
      <c r="F110" s="62"/>
      <c r="G110" s="62"/>
      <c r="H110" s="62"/>
      <c r="I110" s="165"/>
      <c r="J110" s="62"/>
      <c r="K110" s="62"/>
      <c r="L110" s="62"/>
      <c r="M110" s="62"/>
      <c r="N110" s="62"/>
      <c r="O110" s="62"/>
      <c r="P110" s="62"/>
      <c r="Q110" s="62"/>
      <c r="R110" s="62"/>
      <c r="S110" s="62"/>
      <c r="T110" s="62"/>
      <c r="U110" s="62"/>
      <c r="V110" s="7"/>
      <c r="W110" s="7"/>
      <c r="X110" s="7"/>
      <c r="Y110" s="7"/>
      <c r="Z110" s="7"/>
      <c r="AA110" s="7"/>
    </row>
    <row r="111" spans="1:27" ht="13.5">
      <c r="A111" s="62"/>
      <c r="B111" s="62"/>
      <c r="C111" s="62"/>
      <c r="D111" s="62"/>
      <c r="E111" s="62"/>
      <c r="F111" s="62"/>
      <c r="G111" s="62"/>
      <c r="H111" s="62"/>
      <c r="I111" s="165"/>
      <c r="J111" s="62"/>
      <c r="K111" s="62"/>
      <c r="L111" s="62"/>
      <c r="M111" s="62"/>
      <c r="N111" s="62"/>
      <c r="O111" s="62"/>
      <c r="P111" s="62"/>
      <c r="Q111" s="62"/>
      <c r="R111" s="62"/>
      <c r="S111" s="62"/>
      <c r="T111" s="62"/>
      <c r="U111" s="62"/>
      <c r="V111" s="7"/>
      <c r="W111" s="7"/>
      <c r="X111" s="7"/>
      <c r="Y111" s="7"/>
      <c r="Z111" s="7"/>
      <c r="AA111" s="7"/>
    </row>
    <row r="112" spans="1:27" ht="13.5">
      <c r="A112" s="62"/>
      <c r="B112" s="62"/>
      <c r="C112" s="62"/>
      <c r="D112" s="62"/>
      <c r="E112" s="62"/>
      <c r="F112" s="62"/>
      <c r="G112" s="62"/>
      <c r="H112" s="62"/>
      <c r="I112" s="165"/>
      <c r="J112" s="62"/>
      <c r="K112" s="62"/>
      <c r="L112" s="62"/>
      <c r="M112" s="62"/>
      <c r="N112" s="62"/>
      <c r="O112" s="62"/>
      <c r="P112" s="62"/>
      <c r="Q112" s="62"/>
      <c r="R112" s="62"/>
      <c r="S112" s="62"/>
      <c r="T112" s="62"/>
      <c r="U112" s="62"/>
      <c r="V112" s="7"/>
      <c r="W112" s="7"/>
      <c r="X112" s="7"/>
      <c r="Y112" s="7"/>
      <c r="Z112" s="7"/>
      <c r="AA112" s="7"/>
    </row>
    <row r="113" spans="1:27" ht="13.5">
      <c r="A113" s="62"/>
      <c r="B113" s="62"/>
      <c r="C113" s="62"/>
      <c r="D113" s="62"/>
      <c r="E113" s="62"/>
      <c r="F113" s="62"/>
      <c r="G113" s="62"/>
      <c r="H113" s="62"/>
      <c r="I113" s="165"/>
      <c r="J113" s="62"/>
      <c r="K113" s="62"/>
      <c r="L113" s="62"/>
      <c r="M113" s="62"/>
      <c r="N113" s="62"/>
      <c r="O113" s="62"/>
      <c r="P113" s="62"/>
      <c r="Q113" s="62"/>
      <c r="R113" s="62"/>
      <c r="S113" s="62"/>
      <c r="T113" s="62"/>
      <c r="U113" s="62"/>
      <c r="V113" s="7"/>
      <c r="W113" s="7"/>
      <c r="X113" s="7"/>
      <c r="Y113" s="7"/>
      <c r="Z113" s="7"/>
      <c r="AA113" s="7"/>
    </row>
    <row r="114" spans="1:27" ht="13.5">
      <c r="A114" s="62"/>
      <c r="B114" s="62"/>
      <c r="C114" s="62"/>
      <c r="D114" s="62"/>
      <c r="E114" s="62"/>
      <c r="F114" s="62"/>
      <c r="G114" s="62"/>
      <c r="H114" s="62"/>
      <c r="I114" s="165"/>
      <c r="J114" s="62"/>
      <c r="K114" s="62"/>
      <c r="L114" s="62"/>
      <c r="M114" s="62"/>
      <c r="N114" s="62"/>
      <c r="O114" s="62"/>
      <c r="P114" s="62"/>
      <c r="Q114" s="62"/>
      <c r="R114" s="62"/>
      <c r="S114" s="62"/>
      <c r="T114" s="62"/>
      <c r="U114" s="62"/>
      <c r="V114" s="7"/>
      <c r="W114" s="7"/>
      <c r="X114" s="7"/>
      <c r="Y114" s="7"/>
      <c r="Z114" s="7"/>
      <c r="AA114" s="7"/>
    </row>
    <row r="115" spans="1:27" ht="13.5">
      <c r="A115" s="62"/>
      <c r="B115" s="62"/>
      <c r="C115" s="62"/>
      <c r="D115" s="62"/>
      <c r="E115" s="62"/>
      <c r="F115" s="62"/>
      <c r="G115" s="62"/>
      <c r="H115" s="62"/>
      <c r="I115" s="165"/>
      <c r="J115" s="62"/>
      <c r="K115" s="62"/>
      <c r="L115" s="62"/>
      <c r="M115" s="62"/>
      <c r="N115" s="62"/>
      <c r="O115" s="62"/>
      <c r="P115" s="62"/>
      <c r="Q115" s="62"/>
      <c r="R115" s="62"/>
      <c r="S115" s="62"/>
      <c r="T115" s="62"/>
      <c r="U115" s="62"/>
      <c r="V115" s="7"/>
      <c r="W115" s="7"/>
      <c r="X115" s="7"/>
      <c r="Y115" s="7"/>
      <c r="Z115" s="7"/>
      <c r="AA115" s="7"/>
    </row>
    <row r="116" spans="1:27" ht="13.5">
      <c r="A116" s="62"/>
      <c r="B116" s="62"/>
      <c r="C116" s="62"/>
      <c r="D116" s="62"/>
      <c r="E116" s="62"/>
      <c r="F116" s="62"/>
      <c r="G116" s="62"/>
      <c r="H116" s="62"/>
      <c r="I116" s="165"/>
      <c r="J116" s="62"/>
      <c r="K116" s="62"/>
      <c r="L116" s="62"/>
      <c r="M116" s="62"/>
      <c r="N116" s="62"/>
      <c r="O116" s="62"/>
      <c r="P116" s="62"/>
      <c r="Q116" s="62"/>
      <c r="R116" s="62"/>
      <c r="S116" s="62"/>
      <c r="T116" s="62"/>
      <c r="U116" s="62"/>
      <c r="V116" s="7"/>
      <c r="W116" s="7"/>
      <c r="X116" s="7"/>
      <c r="Y116" s="7"/>
      <c r="Z116" s="7"/>
      <c r="AA116" s="7"/>
    </row>
    <row r="117" spans="1:27" ht="13.5">
      <c r="A117" s="62"/>
      <c r="B117" s="62"/>
      <c r="C117" s="62"/>
      <c r="D117" s="62"/>
      <c r="E117" s="62"/>
      <c r="F117" s="62"/>
      <c r="G117" s="62"/>
      <c r="H117" s="62"/>
      <c r="I117" s="165"/>
      <c r="J117" s="62"/>
      <c r="K117" s="62"/>
      <c r="L117" s="62"/>
      <c r="M117" s="62"/>
      <c r="N117" s="62"/>
      <c r="O117" s="62"/>
      <c r="P117" s="62"/>
      <c r="Q117" s="62"/>
      <c r="R117" s="62"/>
      <c r="S117" s="62"/>
      <c r="T117" s="62"/>
      <c r="U117" s="62"/>
      <c r="V117" s="7"/>
      <c r="W117" s="7"/>
      <c r="X117" s="7"/>
      <c r="Y117" s="7"/>
      <c r="Z117" s="7"/>
      <c r="AA117" s="7"/>
    </row>
    <row r="118" spans="1:27" ht="13.5">
      <c r="A118" s="62"/>
      <c r="B118" s="62"/>
      <c r="C118" s="62"/>
      <c r="D118" s="62"/>
      <c r="E118" s="62"/>
      <c r="F118" s="62"/>
      <c r="G118" s="62"/>
      <c r="H118" s="62"/>
      <c r="I118" s="165"/>
      <c r="J118" s="62"/>
      <c r="K118" s="62"/>
      <c r="L118" s="62"/>
      <c r="M118" s="62"/>
      <c r="N118" s="62"/>
      <c r="O118" s="62"/>
      <c r="P118" s="62"/>
      <c r="Q118" s="62"/>
      <c r="R118" s="62"/>
      <c r="S118" s="62"/>
      <c r="T118" s="62"/>
      <c r="U118" s="62"/>
      <c r="V118" s="7"/>
      <c r="W118" s="7"/>
      <c r="X118" s="7"/>
      <c r="Y118" s="7"/>
      <c r="Z118" s="7"/>
      <c r="AA118" s="7"/>
    </row>
    <row r="119" spans="1:27" ht="13.5">
      <c r="A119" s="62"/>
      <c r="B119" s="62"/>
      <c r="C119" s="62"/>
      <c r="D119" s="62"/>
      <c r="E119" s="62"/>
      <c r="F119" s="62"/>
      <c r="G119" s="62"/>
      <c r="H119" s="62"/>
      <c r="I119" s="165"/>
      <c r="J119" s="62"/>
      <c r="K119" s="62"/>
      <c r="L119" s="62"/>
      <c r="M119" s="62"/>
      <c r="N119" s="62"/>
      <c r="O119" s="62"/>
      <c r="P119" s="62"/>
      <c r="Q119" s="62"/>
      <c r="R119" s="62"/>
      <c r="S119" s="62"/>
      <c r="T119" s="62"/>
      <c r="U119" s="62"/>
      <c r="V119" s="7"/>
      <c r="W119" s="7"/>
      <c r="X119" s="7"/>
      <c r="Y119" s="7"/>
      <c r="Z119" s="7"/>
      <c r="AA119" s="7"/>
    </row>
    <row r="120" spans="1:27" ht="13.5">
      <c r="A120" s="62"/>
      <c r="B120" s="62"/>
      <c r="C120" s="62"/>
      <c r="D120" s="62"/>
      <c r="E120" s="62"/>
      <c r="F120" s="62"/>
      <c r="G120" s="62"/>
      <c r="H120" s="62"/>
      <c r="I120" s="165"/>
      <c r="J120" s="62"/>
      <c r="K120" s="62"/>
      <c r="L120" s="62"/>
      <c r="M120" s="62"/>
      <c r="N120" s="62"/>
      <c r="O120" s="62"/>
      <c r="P120" s="62"/>
      <c r="Q120" s="62"/>
      <c r="R120" s="62"/>
      <c r="S120" s="62"/>
      <c r="T120" s="62"/>
      <c r="U120" s="62"/>
      <c r="V120" s="7"/>
      <c r="W120" s="7"/>
      <c r="X120" s="7"/>
      <c r="Y120" s="7"/>
      <c r="Z120" s="7"/>
      <c r="AA120" s="7"/>
    </row>
    <row r="121" spans="1:27" ht="13.5">
      <c r="A121" s="62"/>
      <c r="B121" s="62"/>
      <c r="C121" s="62"/>
      <c r="D121" s="62"/>
      <c r="E121" s="62"/>
      <c r="F121" s="62"/>
      <c r="G121" s="62"/>
      <c r="H121" s="62"/>
      <c r="I121" s="165"/>
      <c r="J121" s="62"/>
      <c r="K121" s="62"/>
      <c r="L121" s="62"/>
      <c r="M121" s="62"/>
      <c r="N121" s="62"/>
      <c r="O121" s="62"/>
      <c r="P121" s="62"/>
      <c r="Q121" s="62"/>
      <c r="R121" s="62"/>
      <c r="S121" s="62"/>
      <c r="T121" s="62"/>
      <c r="U121" s="62"/>
      <c r="V121" s="7"/>
      <c r="W121" s="7"/>
      <c r="X121" s="7"/>
      <c r="Y121" s="7"/>
      <c r="Z121" s="7"/>
      <c r="AA121" s="7"/>
    </row>
    <row r="122" spans="1:27" ht="13.5">
      <c r="A122" s="62"/>
      <c r="B122" s="62"/>
      <c r="C122" s="62"/>
      <c r="D122" s="62"/>
      <c r="E122" s="62"/>
      <c r="F122" s="62"/>
      <c r="G122" s="62"/>
      <c r="H122" s="62"/>
      <c r="I122" s="165"/>
      <c r="J122" s="62"/>
      <c r="K122" s="62"/>
      <c r="L122" s="62"/>
      <c r="M122" s="62"/>
      <c r="N122" s="62"/>
      <c r="O122" s="62"/>
      <c r="P122" s="62"/>
      <c r="Q122" s="62"/>
      <c r="R122" s="62"/>
      <c r="S122" s="62"/>
      <c r="T122" s="62"/>
      <c r="U122" s="62"/>
      <c r="V122" s="7"/>
      <c r="W122" s="7"/>
      <c r="X122" s="7"/>
      <c r="Y122" s="7"/>
      <c r="Z122" s="7"/>
      <c r="AA122" s="7"/>
    </row>
    <row r="123" spans="1:27" ht="13.5">
      <c r="A123" s="62"/>
      <c r="B123" s="62"/>
      <c r="C123" s="62"/>
      <c r="D123" s="62"/>
      <c r="E123" s="62"/>
      <c r="F123" s="62"/>
      <c r="G123" s="62"/>
      <c r="H123" s="62"/>
      <c r="I123" s="165"/>
      <c r="J123" s="62"/>
      <c r="K123" s="62"/>
      <c r="L123" s="62"/>
      <c r="M123" s="62"/>
      <c r="N123" s="62"/>
      <c r="O123" s="62"/>
      <c r="P123" s="62"/>
      <c r="Q123" s="62"/>
      <c r="R123" s="62"/>
      <c r="S123" s="62"/>
      <c r="T123" s="62"/>
      <c r="U123" s="62"/>
      <c r="V123" s="7"/>
      <c r="W123" s="7"/>
      <c r="X123" s="7"/>
      <c r="Y123" s="7"/>
      <c r="Z123" s="7"/>
      <c r="AA123" s="7"/>
    </row>
    <row r="124" spans="1:27" ht="13.5">
      <c r="A124" s="62"/>
      <c r="B124" s="62"/>
      <c r="C124" s="62"/>
      <c r="D124" s="62"/>
      <c r="E124" s="62"/>
      <c r="F124" s="62"/>
      <c r="G124" s="62"/>
      <c r="H124" s="62"/>
      <c r="I124" s="165"/>
      <c r="J124" s="62"/>
      <c r="K124" s="62"/>
      <c r="L124" s="62"/>
      <c r="M124" s="62"/>
      <c r="N124" s="62"/>
      <c r="O124" s="62"/>
      <c r="P124" s="62"/>
      <c r="Q124" s="62"/>
      <c r="R124" s="62"/>
      <c r="S124" s="62"/>
      <c r="T124" s="62"/>
      <c r="U124" s="62"/>
      <c r="V124" s="7"/>
      <c r="W124" s="7"/>
      <c r="X124" s="7"/>
      <c r="Y124" s="7"/>
      <c r="Z124" s="7"/>
      <c r="AA124" s="7"/>
    </row>
    <row r="125" spans="1:27" ht="13.5">
      <c r="A125" s="62"/>
      <c r="B125" s="62"/>
      <c r="C125" s="62"/>
      <c r="D125" s="62"/>
      <c r="E125" s="62"/>
      <c r="F125" s="62"/>
      <c r="G125" s="62"/>
      <c r="H125" s="62"/>
      <c r="I125" s="165"/>
      <c r="J125" s="62"/>
      <c r="K125" s="62"/>
      <c r="L125" s="62"/>
      <c r="M125" s="62"/>
      <c r="N125" s="62"/>
      <c r="O125" s="62"/>
      <c r="P125" s="62"/>
      <c r="Q125" s="62"/>
      <c r="R125" s="62"/>
      <c r="S125" s="62"/>
      <c r="T125" s="62"/>
      <c r="U125" s="62"/>
      <c r="V125" s="7"/>
      <c r="W125" s="7"/>
      <c r="X125" s="7"/>
      <c r="Y125" s="7"/>
      <c r="Z125" s="7"/>
      <c r="AA125" s="7"/>
    </row>
    <row r="126" spans="1:27" ht="13.5">
      <c r="A126" s="62"/>
      <c r="B126" s="62"/>
      <c r="C126" s="62"/>
      <c r="D126" s="62"/>
      <c r="E126" s="62"/>
      <c r="F126" s="62"/>
      <c r="G126" s="62"/>
      <c r="H126" s="62"/>
      <c r="I126" s="165"/>
      <c r="J126" s="62"/>
      <c r="K126" s="62"/>
      <c r="L126" s="62"/>
      <c r="M126" s="62"/>
      <c r="N126" s="62"/>
      <c r="O126" s="62"/>
      <c r="P126" s="62"/>
      <c r="Q126" s="62"/>
      <c r="R126" s="62"/>
      <c r="S126" s="62"/>
      <c r="T126" s="62"/>
      <c r="U126" s="62"/>
      <c r="V126" s="7"/>
      <c r="W126" s="7"/>
      <c r="X126" s="7"/>
      <c r="Y126" s="7"/>
      <c r="Z126" s="7"/>
      <c r="AA126" s="7"/>
    </row>
    <row r="127" spans="1:27" ht="13.5">
      <c r="A127" s="62"/>
      <c r="B127" s="62"/>
      <c r="C127" s="62"/>
      <c r="D127" s="62"/>
      <c r="E127" s="62"/>
      <c r="F127" s="62"/>
      <c r="G127" s="62"/>
      <c r="H127" s="62"/>
      <c r="I127" s="165"/>
      <c r="J127" s="62"/>
      <c r="K127" s="62"/>
      <c r="L127" s="62"/>
      <c r="M127" s="62"/>
      <c r="N127" s="62"/>
      <c r="O127" s="62"/>
      <c r="P127" s="62"/>
      <c r="Q127" s="62"/>
      <c r="R127" s="62"/>
      <c r="S127" s="62"/>
      <c r="T127" s="62"/>
      <c r="U127" s="62"/>
      <c r="V127" s="7"/>
      <c r="W127" s="7"/>
      <c r="X127" s="7"/>
      <c r="Y127" s="7"/>
      <c r="Z127" s="7"/>
      <c r="AA127" s="7"/>
    </row>
    <row r="128" spans="1:27" ht="13.5">
      <c r="A128" s="62"/>
      <c r="B128" s="62"/>
      <c r="C128" s="62"/>
      <c r="D128" s="62"/>
      <c r="E128" s="62"/>
      <c r="F128" s="62"/>
      <c r="G128" s="62"/>
      <c r="H128" s="62"/>
      <c r="I128" s="165"/>
      <c r="J128" s="62"/>
      <c r="K128" s="62"/>
      <c r="L128" s="62"/>
      <c r="M128" s="62"/>
      <c r="N128" s="62"/>
      <c r="O128" s="62"/>
      <c r="P128" s="62"/>
      <c r="Q128" s="62"/>
      <c r="R128" s="62"/>
      <c r="S128" s="62"/>
      <c r="T128" s="62"/>
      <c r="U128" s="62"/>
      <c r="V128" s="7"/>
      <c r="W128" s="7"/>
      <c r="X128" s="7"/>
      <c r="Y128" s="7"/>
      <c r="Z128" s="7"/>
      <c r="AA128" s="7"/>
    </row>
    <row r="129" spans="1:27" ht="13.5">
      <c r="A129" s="62"/>
      <c r="B129" s="62"/>
      <c r="C129" s="62"/>
      <c r="D129" s="62"/>
      <c r="E129" s="62"/>
      <c r="F129" s="62"/>
      <c r="G129" s="62"/>
      <c r="H129" s="62"/>
      <c r="I129" s="165"/>
      <c r="J129" s="62"/>
      <c r="K129" s="62"/>
      <c r="L129" s="62"/>
      <c r="M129" s="62"/>
      <c r="N129" s="62"/>
      <c r="O129" s="62"/>
      <c r="P129" s="62"/>
      <c r="Q129" s="62"/>
      <c r="R129" s="62"/>
      <c r="S129" s="62"/>
      <c r="T129" s="62"/>
      <c r="U129" s="62"/>
      <c r="V129" s="7"/>
      <c r="W129" s="7"/>
      <c r="X129" s="7"/>
      <c r="Y129" s="7"/>
      <c r="Z129" s="7"/>
      <c r="AA129" s="7"/>
    </row>
    <row r="130" spans="1:27" ht="13.5">
      <c r="A130" s="62"/>
      <c r="B130" s="62"/>
      <c r="C130" s="62"/>
      <c r="D130" s="62"/>
      <c r="E130" s="62"/>
      <c r="F130" s="62"/>
      <c r="G130" s="62"/>
      <c r="H130" s="62"/>
      <c r="I130" s="165"/>
      <c r="J130" s="62"/>
      <c r="K130" s="62"/>
      <c r="L130" s="62"/>
      <c r="M130" s="62"/>
      <c r="N130" s="62"/>
      <c r="O130" s="62"/>
      <c r="P130" s="62"/>
      <c r="Q130" s="62"/>
      <c r="R130" s="62"/>
      <c r="S130" s="62"/>
      <c r="T130" s="62"/>
      <c r="U130" s="62"/>
      <c r="V130" s="7"/>
      <c r="W130" s="7"/>
      <c r="X130" s="7"/>
      <c r="Y130" s="7"/>
      <c r="Z130" s="7"/>
      <c r="AA130" s="7"/>
    </row>
    <row r="131" spans="1:27" ht="13.5">
      <c r="A131" s="62"/>
      <c r="B131" s="62"/>
      <c r="C131" s="62"/>
      <c r="D131" s="62"/>
      <c r="E131" s="62"/>
      <c r="F131" s="62"/>
      <c r="G131" s="62"/>
      <c r="H131" s="62"/>
      <c r="I131" s="165"/>
      <c r="J131" s="62"/>
      <c r="K131" s="62"/>
      <c r="L131" s="62"/>
      <c r="M131" s="62"/>
      <c r="N131" s="62"/>
      <c r="O131" s="62"/>
      <c r="P131" s="62"/>
      <c r="Q131" s="62"/>
      <c r="R131" s="62"/>
      <c r="S131" s="62"/>
      <c r="T131" s="62"/>
      <c r="U131" s="62"/>
      <c r="V131" s="7"/>
      <c r="W131" s="7"/>
      <c r="X131" s="7"/>
      <c r="Y131" s="7"/>
      <c r="Z131" s="7"/>
      <c r="AA131" s="7"/>
    </row>
    <row r="132" spans="1:27" ht="13.5">
      <c r="A132" s="62"/>
      <c r="B132" s="62"/>
      <c r="C132" s="62"/>
      <c r="D132" s="62"/>
      <c r="E132" s="62"/>
      <c r="F132" s="62"/>
      <c r="G132" s="62"/>
      <c r="H132" s="62"/>
      <c r="I132" s="165"/>
      <c r="J132" s="62"/>
      <c r="K132" s="62"/>
      <c r="L132" s="62"/>
      <c r="M132" s="62"/>
      <c r="N132" s="62"/>
      <c r="O132" s="62"/>
      <c r="P132" s="62"/>
      <c r="Q132" s="62"/>
      <c r="R132" s="62"/>
      <c r="S132" s="62"/>
      <c r="T132" s="62"/>
      <c r="U132" s="62"/>
      <c r="V132" s="7"/>
      <c r="W132" s="7"/>
      <c r="X132" s="7"/>
      <c r="Y132" s="7"/>
      <c r="Z132" s="7"/>
      <c r="AA132" s="7"/>
    </row>
    <row r="133" spans="1:27" ht="13.5">
      <c r="A133" s="62"/>
      <c r="B133" s="62"/>
      <c r="C133" s="62"/>
      <c r="D133" s="62"/>
      <c r="E133" s="62"/>
      <c r="F133" s="62"/>
      <c r="G133" s="62"/>
      <c r="H133" s="62"/>
      <c r="I133" s="165"/>
      <c r="J133" s="62"/>
      <c r="K133" s="62"/>
      <c r="L133" s="62"/>
      <c r="M133" s="62"/>
      <c r="N133" s="62"/>
      <c r="O133" s="62"/>
      <c r="P133" s="62"/>
      <c r="Q133" s="62"/>
      <c r="R133" s="62"/>
      <c r="S133" s="62"/>
      <c r="T133" s="62"/>
      <c r="U133" s="62"/>
      <c r="V133" s="7"/>
      <c r="W133" s="7"/>
      <c r="X133" s="7"/>
      <c r="Y133" s="7"/>
      <c r="Z133" s="7"/>
      <c r="AA133" s="7"/>
    </row>
    <row r="134" spans="1:27" ht="13.5">
      <c r="A134" s="62"/>
      <c r="B134" s="62"/>
      <c r="C134" s="62"/>
      <c r="D134" s="62"/>
      <c r="E134" s="62"/>
      <c r="F134" s="62"/>
      <c r="G134" s="62"/>
      <c r="H134" s="62"/>
      <c r="I134" s="165"/>
      <c r="J134" s="62"/>
      <c r="K134" s="62"/>
      <c r="L134" s="62"/>
      <c r="M134" s="62"/>
      <c r="N134" s="62"/>
      <c r="O134" s="62"/>
      <c r="P134" s="62"/>
      <c r="Q134" s="62"/>
      <c r="R134" s="62"/>
      <c r="S134" s="62"/>
      <c r="T134" s="62"/>
      <c r="U134" s="62"/>
      <c r="V134" s="7"/>
      <c r="W134" s="7"/>
      <c r="X134" s="7"/>
      <c r="Y134" s="7"/>
      <c r="Z134" s="7"/>
      <c r="AA134" s="7"/>
    </row>
    <row r="135" spans="1:27" ht="13.5">
      <c r="A135" s="62"/>
      <c r="B135" s="62"/>
      <c r="C135" s="62"/>
      <c r="D135" s="62"/>
      <c r="E135" s="62"/>
      <c r="F135" s="62"/>
      <c r="G135" s="62"/>
      <c r="H135" s="62"/>
      <c r="I135" s="165"/>
      <c r="J135" s="62"/>
      <c r="K135" s="62"/>
      <c r="L135" s="62"/>
      <c r="M135" s="62"/>
      <c r="N135" s="62"/>
      <c r="O135" s="62"/>
      <c r="P135" s="62"/>
      <c r="Q135" s="62"/>
      <c r="R135" s="62"/>
      <c r="S135" s="62"/>
      <c r="T135" s="62"/>
      <c r="U135" s="62"/>
      <c r="V135" s="7"/>
      <c r="W135" s="7"/>
      <c r="X135" s="7"/>
      <c r="Y135" s="7"/>
      <c r="Z135" s="7"/>
      <c r="AA135" s="7"/>
    </row>
    <row r="136" spans="1:27" ht="13.5">
      <c r="A136" s="62"/>
      <c r="B136" s="62"/>
      <c r="C136" s="62"/>
      <c r="D136" s="62"/>
      <c r="E136" s="62"/>
      <c r="F136" s="62"/>
      <c r="G136" s="62"/>
      <c r="H136" s="62"/>
      <c r="I136" s="165"/>
      <c r="J136" s="62"/>
      <c r="K136" s="62"/>
      <c r="L136" s="62"/>
      <c r="M136" s="62"/>
      <c r="N136" s="62"/>
      <c r="O136" s="62"/>
      <c r="P136" s="62"/>
      <c r="Q136" s="62"/>
      <c r="R136" s="62"/>
      <c r="S136" s="62"/>
      <c r="T136" s="62"/>
      <c r="U136" s="62"/>
      <c r="V136" s="7"/>
      <c r="W136" s="7"/>
      <c r="X136" s="7"/>
      <c r="Y136" s="7"/>
      <c r="Z136" s="7"/>
      <c r="AA136" s="7"/>
    </row>
    <row r="137" spans="1:27" ht="13.5">
      <c r="A137" s="62"/>
      <c r="B137" s="62"/>
      <c r="C137" s="62"/>
      <c r="D137" s="62"/>
      <c r="E137" s="62"/>
      <c r="F137" s="62"/>
      <c r="G137" s="62"/>
      <c r="H137" s="62"/>
      <c r="I137" s="165"/>
      <c r="J137" s="62"/>
      <c r="K137" s="62"/>
      <c r="L137" s="62"/>
      <c r="M137" s="62"/>
      <c r="N137" s="62"/>
      <c r="O137" s="62"/>
      <c r="P137" s="62"/>
      <c r="Q137" s="62"/>
      <c r="R137" s="62"/>
      <c r="S137" s="62"/>
      <c r="T137" s="62"/>
      <c r="U137" s="62"/>
      <c r="V137" s="7"/>
      <c r="W137" s="7"/>
      <c r="X137" s="7"/>
      <c r="Y137" s="7"/>
      <c r="Z137" s="7"/>
      <c r="AA137" s="7"/>
    </row>
    <row r="138" spans="1:27" ht="13.5">
      <c r="A138" s="62"/>
      <c r="B138" s="62"/>
      <c r="C138" s="62"/>
      <c r="D138" s="62"/>
      <c r="E138" s="62"/>
      <c r="F138" s="62"/>
      <c r="G138" s="62"/>
      <c r="H138" s="62"/>
      <c r="I138" s="165"/>
      <c r="J138" s="62"/>
      <c r="K138" s="62"/>
      <c r="L138" s="62"/>
      <c r="M138" s="62"/>
      <c r="N138" s="62"/>
      <c r="O138" s="62"/>
      <c r="P138" s="62"/>
      <c r="Q138" s="62"/>
      <c r="R138" s="62"/>
      <c r="S138" s="62"/>
      <c r="T138" s="62"/>
      <c r="U138" s="62"/>
      <c r="V138" s="7"/>
      <c r="W138" s="7"/>
      <c r="X138" s="7"/>
      <c r="Y138" s="7"/>
      <c r="Z138" s="7"/>
      <c r="AA138" s="7"/>
    </row>
    <row r="139" spans="1:27" ht="13.5">
      <c r="A139" s="62"/>
      <c r="B139" s="62"/>
      <c r="C139" s="62"/>
      <c r="D139" s="62"/>
      <c r="E139" s="62"/>
      <c r="F139" s="62"/>
      <c r="G139" s="62"/>
      <c r="H139" s="62"/>
      <c r="I139" s="165"/>
      <c r="J139" s="62"/>
      <c r="K139" s="62"/>
      <c r="L139" s="62"/>
      <c r="M139" s="62"/>
      <c r="N139" s="62"/>
      <c r="O139" s="62"/>
      <c r="P139" s="62"/>
      <c r="Q139" s="62"/>
      <c r="R139" s="62"/>
      <c r="S139" s="62"/>
      <c r="T139" s="62"/>
      <c r="U139" s="62"/>
      <c r="V139" s="7"/>
      <c r="W139" s="7"/>
      <c r="X139" s="7"/>
      <c r="Y139" s="7"/>
      <c r="Z139" s="7"/>
      <c r="AA139" s="7"/>
    </row>
    <row r="140" spans="1:27" ht="13.5">
      <c r="A140" s="62"/>
      <c r="B140" s="62"/>
      <c r="C140" s="62"/>
      <c r="D140" s="62"/>
      <c r="E140" s="62"/>
      <c r="F140" s="62"/>
      <c r="G140" s="62"/>
      <c r="H140" s="62"/>
      <c r="I140" s="165"/>
      <c r="J140" s="62"/>
      <c r="K140" s="62"/>
      <c r="L140" s="62"/>
      <c r="M140" s="62"/>
      <c r="N140" s="62"/>
      <c r="O140" s="62"/>
      <c r="P140" s="62"/>
      <c r="Q140" s="62"/>
      <c r="R140" s="62"/>
      <c r="S140" s="62"/>
      <c r="T140" s="62"/>
      <c r="U140" s="62"/>
      <c r="V140" s="7"/>
      <c r="W140" s="7"/>
      <c r="X140" s="7"/>
      <c r="Y140" s="7"/>
      <c r="Z140" s="7"/>
      <c r="AA140" s="7"/>
    </row>
    <row r="141" spans="1:27" ht="13.5">
      <c r="A141" s="62"/>
      <c r="B141" s="62"/>
      <c r="C141" s="62"/>
      <c r="D141" s="62"/>
      <c r="E141" s="62"/>
      <c r="F141" s="62"/>
      <c r="G141" s="62"/>
      <c r="H141" s="62"/>
      <c r="I141" s="165"/>
      <c r="J141" s="62"/>
      <c r="K141" s="62"/>
      <c r="L141" s="62"/>
      <c r="M141" s="62"/>
      <c r="N141" s="62"/>
      <c r="O141" s="62"/>
      <c r="P141" s="62"/>
      <c r="Q141" s="62"/>
      <c r="R141" s="62"/>
      <c r="S141" s="62"/>
      <c r="T141" s="62"/>
      <c r="U141" s="62"/>
      <c r="V141" s="7"/>
      <c r="W141" s="7"/>
      <c r="X141" s="7"/>
      <c r="Y141" s="7"/>
      <c r="Z141" s="7"/>
      <c r="AA141" s="7"/>
    </row>
    <row r="142" spans="1:27" ht="13.5">
      <c r="A142" s="62"/>
      <c r="B142" s="62"/>
      <c r="C142" s="62"/>
      <c r="D142" s="62"/>
      <c r="E142" s="62"/>
      <c r="F142" s="62"/>
      <c r="G142" s="62"/>
      <c r="H142" s="62"/>
      <c r="I142" s="165"/>
      <c r="J142" s="62"/>
      <c r="K142" s="62"/>
      <c r="L142" s="62"/>
      <c r="M142" s="62"/>
      <c r="N142" s="62"/>
      <c r="O142" s="62"/>
      <c r="P142" s="62"/>
      <c r="Q142" s="62"/>
      <c r="R142" s="62"/>
      <c r="S142" s="62"/>
      <c r="T142" s="62"/>
      <c r="U142" s="62"/>
      <c r="V142" s="7"/>
      <c r="W142" s="7"/>
      <c r="X142" s="7"/>
      <c r="Y142" s="7"/>
      <c r="Z142" s="7"/>
      <c r="AA142" s="7"/>
    </row>
    <row r="143" spans="1:27" ht="13.5">
      <c r="A143" s="62"/>
      <c r="B143" s="62"/>
      <c r="C143" s="62"/>
      <c r="D143" s="62"/>
      <c r="E143" s="62"/>
      <c r="F143" s="62"/>
      <c r="G143" s="62"/>
      <c r="H143" s="62"/>
      <c r="I143" s="165"/>
      <c r="J143" s="62"/>
      <c r="K143" s="62"/>
      <c r="L143" s="62"/>
      <c r="M143" s="62"/>
      <c r="N143" s="62"/>
      <c r="O143" s="62"/>
      <c r="P143" s="62"/>
      <c r="Q143" s="62"/>
      <c r="R143" s="62"/>
      <c r="S143" s="62"/>
      <c r="T143" s="62"/>
      <c r="U143" s="62"/>
      <c r="V143" s="7"/>
      <c r="W143" s="7"/>
      <c r="X143" s="7"/>
      <c r="Y143" s="7"/>
      <c r="Z143" s="7"/>
      <c r="AA143" s="7"/>
    </row>
    <row r="144" spans="1:27" ht="13.5">
      <c r="A144" s="62"/>
      <c r="B144" s="62"/>
      <c r="C144" s="62"/>
      <c r="D144" s="62"/>
      <c r="E144" s="62"/>
      <c r="F144" s="62"/>
      <c r="G144" s="62"/>
      <c r="H144" s="62"/>
      <c r="I144" s="165"/>
      <c r="J144" s="62"/>
      <c r="K144" s="62"/>
      <c r="L144" s="62"/>
      <c r="M144" s="62"/>
      <c r="N144" s="62"/>
      <c r="O144" s="62"/>
      <c r="P144" s="62"/>
      <c r="Q144" s="62"/>
      <c r="R144" s="62"/>
      <c r="S144" s="62"/>
      <c r="T144" s="62"/>
      <c r="U144" s="62"/>
      <c r="V144" s="7"/>
      <c r="W144" s="7"/>
      <c r="X144" s="7"/>
      <c r="Y144" s="7"/>
      <c r="Z144" s="7"/>
      <c r="AA144" s="7"/>
    </row>
    <row r="145" spans="1:27" ht="13.5">
      <c r="A145" s="62"/>
      <c r="B145" s="62"/>
      <c r="C145" s="62"/>
      <c r="D145" s="62"/>
      <c r="E145" s="62"/>
      <c r="F145" s="62"/>
      <c r="G145" s="62"/>
      <c r="H145" s="62"/>
      <c r="I145" s="165"/>
      <c r="J145" s="62"/>
      <c r="K145" s="62"/>
      <c r="L145" s="62"/>
      <c r="M145" s="62"/>
      <c r="N145" s="62"/>
      <c r="O145" s="62"/>
      <c r="P145" s="62"/>
      <c r="Q145" s="62"/>
      <c r="R145" s="62"/>
      <c r="S145" s="62"/>
      <c r="T145" s="62"/>
      <c r="U145" s="62"/>
      <c r="V145" s="7"/>
      <c r="W145" s="7"/>
      <c r="X145" s="7"/>
      <c r="Y145" s="7"/>
      <c r="Z145" s="7"/>
      <c r="AA145" s="7"/>
    </row>
    <row r="146" spans="1:27" ht="13.5">
      <c r="A146" s="62"/>
      <c r="B146" s="62"/>
      <c r="C146" s="62"/>
      <c r="D146" s="62"/>
      <c r="E146" s="62"/>
      <c r="F146" s="62"/>
      <c r="G146" s="62"/>
      <c r="H146" s="62"/>
      <c r="I146" s="165"/>
      <c r="J146" s="62"/>
      <c r="K146" s="62"/>
      <c r="L146" s="62"/>
      <c r="M146" s="62"/>
      <c r="N146" s="62"/>
      <c r="O146" s="62"/>
      <c r="P146" s="62"/>
      <c r="Q146" s="62"/>
      <c r="R146" s="62"/>
      <c r="S146" s="62"/>
      <c r="T146" s="62"/>
      <c r="U146" s="62"/>
      <c r="V146" s="7"/>
      <c r="W146" s="7"/>
      <c r="X146" s="7"/>
      <c r="Y146" s="7"/>
      <c r="Z146" s="7"/>
      <c r="AA146" s="7"/>
    </row>
    <row r="147" spans="1:27" ht="13.5">
      <c r="A147" s="62"/>
      <c r="B147" s="62"/>
      <c r="C147" s="62"/>
      <c r="D147" s="62"/>
      <c r="E147" s="62"/>
      <c r="F147" s="62"/>
      <c r="G147" s="62"/>
      <c r="H147" s="62"/>
      <c r="I147" s="165"/>
      <c r="J147" s="62"/>
      <c r="K147" s="62"/>
      <c r="L147" s="62"/>
      <c r="M147" s="62"/>
      <c r="N147" s="62"/>
      <c r="O147" s="62"/>
      <c r="P147" s="62"/>
      <c r="Q147" s="62"/>
      <c r="R147" s="62"/>
      <c r="S147" s="62"/>
      <c r="T147" s="62"/>
      <c r="U147" s="62"/>
      <c r="V147" s="7"/>
      <c r="W147" s="7"/>
      <c r="X147" s="7"/>
      <c r="Y147" s="7"/>
      <c r="Z147" s="7"/>
      <c r="AA147" s="7"/>
    </row>
    <row r="148" spans="1:27" ht="13.5">
      <c r="A148" s="62"/>
      <c r="B148" s="62"/>
      <c r="C148" s="62"/>
      <c r="D148" s="62"/>
      <c r="E148" s="62"/>
      <c r="F148" s="62"/>
      <c r="G148" s="62"/>
      <c r="H148" s="62"/>
      <c r="I148" s="165"/>
      <c r="J148" s="62"/>
      <c r="K148" s="62"/>
      <c r="L148" s="62"/>
      <c r="M148" s="62"/>
      <c r="N148" s="62"/>
      <c r="O148" s="62"/>
      <c r="P148" s="62"/>
      <c r="Q148" s="62"/>
      <c r="R148" s="62"/>
      <c r="S148" s="62"/>
      <c r="T148" s="62"/>
      <c r="U148" s="62"/>
      <c r="V148" s="7"/>
      <c r="W148" s="7"/>
      <c r="X148" s="7"/>
      <c r="Y148" s="7"/>
      <c r="Z148" s="7"/>
      <c r="AA148" s="7"/>
    </row>
    <row r="149" spans="1:27" ht="13.5">
      <c r="A149" s="62"/>
      <c r="B149" s="62"/>
      <c r="C149" s="62"/>
      <c r="D149" s="62"/>
      <c r="E149" s="62"/>
      <c r="F149" s="62"/>
      <c r="G149" s="62"/>
      <c r="H149" s="62"/>
      <c r="I149" s="165"/>
      <c r="J149" s="62"/>
      <c r="K149" s="62"/>
      <c r="L149" s="62"/>
      <c r="M149" s="62"/>
      <c r="N149" s="62"/>
      <c r="O149" s="62"/>
      <c r="P149" s="62"/>
      <c r="Q149" s="62"/>
      <c r="R149" s="62"/>
      <c r="S149" s="62"/>
      <c r="T149" s="62"/>
      <c r="U149" s="62"/>
      <c r="V149" s="7"/>
      <c r="W149" s="7"/>
      <c r="X149" s="7"/>
      <c r="Y149" s="7"/>
      <c r="Z149" s="7"/>
      <c r="AA149" s="7"/>
    </row>
    <row r="150" spans="1:27" ht="13.5">
      <c r="A150" s="62"/>
      <c r="B150" s="62"/>
      <c r="C150" s="62"/>
      <c r="D150" s="62"/>
      <c r="E150" s="62"/>
      <c r="F150" s="62"/>
      <c r="G150" s="62"/>
      <c r="H150" s="62"/>
      <c r="I150" s="165"/>
      <c r="J150" s="62"/>
      <c r="K150" s="62"/>
      <c r="L150" s="62"/>
      <c r="M150" s="62"/>
      <c r="N150" s="62"/>
      <c r="O150" s="62"/>
      <c r="P150" s="62"/>
      <c r="Q150" s="62"/>
      <c r="R150" s="62"/>
      <c r="S150" s="62"/>
      <c r="T150" s="62"/>
      <c r="U150" s="62"/>
      <c r="V150" s="7"/>
      <c r="W150" s="7"/>
      <c r="X150" s="7"/>
      <c r="Y150" s="7"/>
      <c r="Z150" s="7"/>
      <c r="AA150" s="7"/>
    </row>
    <row r="151" spans="1:27" ht="13.5">
      <c r="A151" s="62"/>
      <c r="B151" s="62"/>
      <c r="C151" s="62"/>
      <c r="D151" s="62"/>
      <c r="E151" s="62"/>
      <c r="F151" s="62"/>
      <c r="G151" s="62"/>
      <c r="H151" s="62"/>
      <c r="I151" s="165"/>
      <c r="J151" s="62"/>
      <c r="K151" s="62"/>
      <c r="L151" s="62"/>
      <c r="M151" s="62"/>
      <c r="N151" s="62"/>
      <c r="O151" s="62"/>
      <c r="P151" s="62"/>
      <c r="Q151" s="62"/>
      <c r="R151" s="62"/>
      <c r="S151" s="62"/>
      <c r="T151" s="62"/>
      <c r="U151" s="62"/>
      <c r="V151" s="7"/>
      <c r="W151" s="7"/>
      <c r="X151" s="7"/>
      <c r="Y151" s="7"/>
      <c r="Z151" s="7"/>
      <c r="AA151" s="7"/>
    </row>
    <row r="152" spans="2:27" ht="13.5">
      <c r="B152" s="7"/>
      <c r="C152" s="7"/>
      <c r="D152" s="7"/>
      <c r="E152" s="7"/>
      <c r="F152" s="7"/>
      <c r="G152" s="7"/>
      <c r="H152" s="7"/>
      <c r="I152" s="166"/>
      <c r="J152" s="7"/>
      <c r="K152" s="7"/>
      <c r="L152" s="7"/>
      <c r="M152" s="7"/>
      <c r="N152" s="7"/>
      <c r="O152" s="7"/>
      <c r="P152" s="7"/>
      <c r="Q152" s="7"/>
      <c r="R152" s="7"/>
      <c r="S152" s="7"/>
      <c r="T152" s="7"/>
      <c r="U152" s="7"/>
      <c r="V152" s="7"/>
      <c r="W152" s="7"/>
      <c r="X152" s="7"/>
      <c r="Y152" s="7"/>
      <c r="Z152" s="7"/>
      <c r="AA152" s="7"/>
    </row>
    <row r="153" spans="2:27" ht="13.5">
      <c r="B153" s="7"/>
      <c r="C153" s="7"/>
      <c r="D153" s="7"/>
      <c r="E153" s="7"/>
      <c r="F153" s="7"/>
      <c r="G153" s="7"/>
      <c r="H153" s="7"/>
      <c r="I153" s="166"/>
      <c r="J153" s="7"/>
      <c r="K153" s="7"/>
      <c r="L153" s="7"/>
      <c r="M153" s="7"/>
      <c r="N153" s="7"/>
      <c r="O153" s="7"/>
      <c r="P153" s="7"/>
      <c r="Q153" s="7"/>
      <c r="R153" s="7"/>
      <c r="S153" s="7"/>
      <c r="T153" s="7"/>
      <c r="U153" s="7"/>
      <c r="V153" s="7"/>
      <c r="W153" s="7"/>
      <c r="X153" s="7"/>
      <c r="Y153" s="7"/>
      <c r="Z153" s="7"/>
      <c r="AA153" s="7"/>
    </row>
    <row r="154" spans="2:27" ht="13.5">
      <c r="B154" s="7"/>
      <c r="C154" s="7"/>
      <c r="D154" s="7"/>
      <c r="E154" s="7"/>
      <c r="F154" s="7"/>
      <c r="G154" s="7"/>
      <c r="H154" s="7"/>
      <c r="I154" s="166"/>
      <c r="J154" s="7"/>
      <c r="K154" s="7"/>
      <c r="L154" s="7"/>
      <c r="M154" s="7"/>
      <c r="N154" s="7"/>
      <c r="O154" s="7"/>
      <c r="P154" s="7"/>
      <c r="Q154" s="7"/>
      <c r="R154" s="7"/>
      <c r="S154" s="7"/>
      <c r="T154" s="7"/>
      <c r="U154" s="7"/>
      <c r="V154" s="7"/>
      <c r="W154" s="7"/>
      <c r="X154" s="7"/>
      <c r="Y154" s="7"/>
      <c r="Z154" s="7"/>
      <c r="AA154" s="7"/>
    </row>
    <row r="155" spans="2:27" ht="13.5">
      <c r="B155" s="7"/>
      <c r="C155" s="7"/>
      <c r="D155" s="7"/>
      <c r="E155" s="7"/>
      <c r="F155" s="7"/>
      <c r="G155" s="7"/>
      <c r="H155" s="7"/>
      <c r="I155" s="166"/>
      <c r="J155" s="7"/>
      <c r="K155" s="7"/>
      <c r="L155" s="7"/>
      <c r="M155" s="7"/>
      <c r="N155" s="7"/>
      <c r="O155" s="7"/>
      <c r="P155" s="7"/>
      <c r="Q155" s="7"/>
      <c r="R155" s="7"/>
      <c r="S155" s="7"/>
      <c r="T155" s="7"/>
      <c r="U155" s="7"/>
      <c r="V155" s="7"/>
      <c r="W155" s="7"/>
      <c r="X155" s="7"/>
      <c r="Y155" s="7"/>
      <c r="Z155" s="7"/>
      <c r="AA155" s="7"/>
    </row>
    <row r="156" spans="2:27" ht="13.5">
      <c r="B156" s="7"/>
      <c r="C156" s="7"/>
      <c r="D156" s="7"/>
      <c r="E156" s="7"/>
      <c r="F156" s="7"/>
      <c r="G156" s="7"/>
      <c r="H156" s="7"/>
      <c r="I156" s="166"/>
      <c r="J156" s="7"/>
      <c r="K156" s="7"/>
      <c r="L156" s="7"/>
      <c r="M156" s="7"/>
      <c r="N156" s="7"/>
      <c r="O156" s="7"/>
      <c r="P156" s="7"/>
      <c r="Q156" s="7"/>
      <c r="R156" s="7"/>
      <c r="S156" s="7"/>
      <c r="T156" s="7"/>
      <c r="U156" s="7"/>
      <c r="V156" s="7"/>
      <c r="W156" s="7"/>
      <c r="X156" s="7"/>
      <c r="Y156" s="7"/>
      <c r="Z156" s="7"/>
      <c r="AA156" s="7"/>
    </row>
    <row r="157" spans="2:27" ht="13.5">
      <c r="B157" s="7"/>
      <c r="C157" s="7"/>
      <c r="D157" s="7"/>
      <c r="E157" s="7"/>
      <c r="F157" s="7"/>
      <c r="G157" s="7"/>
      <c r="H157" s="7"/>
      <c r="I157" s="166"/>
      <c r="J157" s="7"/>
      <c r="K157" s="7"/>
      <c r="L157" s="7"/>
      <c r="M157" s="7"/>
      <c r="N157" s="7"/>
      <c r="O157" s="7"/>
      <c r="P157" s="7"/>
      <c r="Q157" s="7"/>
      <c r="R157" s="7"/>
      <c r="S157" s="7"/>
      <c r="T157" s="7"/>
      <c r="U157" s="7"/>
      <c r="V157" s="7"/>
      <c r="W157" s="7"/>
      <c r="X157" s="7"/>
      <c r="Y157" s="7"/>
      <c r="Z157" s="7"/>
      <c r="AA157" s="7"/>
    </row>
    <row r="158" spans="2:27" ht="13.5">
      <c r="B158" s="7"/>
      <c r="C158" s="7"/>
      <c r="D158" s="7"/>
      <c r="E158" s="7"/>
      <c r="F158" s="7"/>
      <c r="G158" s="7"/>
      <c r="H158" s="7"/>
      <c r="I158" s="166"/>
      <c r="J158" s="7"/>
      <c r="K158" s="7"/>
      <c r="L158" s="7"/>
      <c r="M158" s="7"/>
      <c r="N158" s="7"/>
      <c r="O158" s="7"/>
      <c r="P158" s="7"/>
      <c r="Q158" s="7"/>
      <c r="R158" s="7"/>
      <c r="S158" s="7"/>
      <c r="T158" s="7"/>
      <c r="U158" s="7"/>
      <c r="V158" s="7"/>
      <c r="W158" s="7"/>
      <c r="X158" s="7"/>
      <c r="Y158" s="7"/>
      <c r="Z158" s="7"/>
      <c r="AA158" s="7"/>
    </row>
    <row r="159" spans="2:27" ht="13.5">
      <c r="B159" s="7"/>
      <c r="C159" s="7"/>
      <c r="D159" s="7"/>
      <c r="E159" s="7"/>
      <c r="F159" s="7"/>
      <c r="G159" s="7"/>
      <c r="H159" s="7"/>
      <c r="I159" s="166"/>
      <c r="J159" s="7"/>
      <c r="K159" s="7"/>
      <c r="L159" s="7"/>
      <c r="M159" s="7"/>
      <c r="N159" s="7"/>
      <c r="O159" s="7"/>
      <c r="P159" s="7"/>
      <c r="Q159" s="7"/>
      <c r="R159" s="7"/>
      <c r="S159" s="7"/>
      <c r="T159" s="7"/>
      <c r="U159" s="7"/>
      <c r="V159" s="7"/>
      <c r="W159" s="7"/>
      <c r="X159" s="7"/>
      <c r="Y159" s="7"/>
      <c r="Z159" s="7"/>
      <c r="AA159" s="7"/>
    </row>
    <row r="160" spans="2:27" ht="13.5">
      <c r="B160" s="7"/>
      <c r="C160" s="7"/>
      <c r="D160" s="7"/>
      <c r="E160" s="7"/>
      <c r="F160" s="7"/>
      <c r="G160" s="7"/>
      <c r="H160" s="7"/>
      <c r="I160" s="166"/>
      <c r="J160" s="7"/>
      <c r="K160" s="7"/>
      <c r="L160" s="7"/>
      <c r="M160" s="7"/>
      <c r="N160" s="7"/>
      <c r="O160" s="7"/>
      <c r="P160" s="7"/>
      <c r="Q160" s="7"/>
      <c r="R160" s="7"/>
      <c r="S160" s="7"/>
      <c r="T160" s="7"/>
      <c r="U160" s="7"/>
      <c r="V160" s="7"/>
      <c r="W160" s="7"/>
      <c r="X160" s="7"/>
      <c r="Y160" s="7"/>
      <c r="Z160" s="7"/>
      <c r="AA160" s="7"/>
    </row>
    <row r="161" spans="2:27" ht="13.5">
      <c r="B161" s="7"/>
      <c r="C161" s="7"/>
      <c r="D161" s="7"/>
      <c r="E161" s="7"/>
      <c r="F161" s="7"/>
      <c r="G161" s="7"/>
      <c r="H161" s="7"/>
      <c r="I161" s="166"/>
      <c r="J161" s="7"/>
      <c r="K161" s="7"/>
      <c r="L161" s="7"/>
      <c r="M161" s="7"/>
      <c r="N161" s="7"/>
      <c r="O161" s="7"/>
      <c r="P161" s="7"/>
      <c r="Q161" s="7"/>
      <c r="R161" s="7"/>
      <c r="S161" s="7"/>
      <c r="T161" s="7"/>
      <c r="U161" s="7"/>
      <c r="V161" s="7"/>
      <c r="W161" s="7"/>
      <c r="X161" s="7"/>
      <c r="Y161" s="7"/>
      <c r="Z161" s="7"/>
      <c r="AA161" s="7"/>
    </row>
  </sheetData>
  <sheetProtection password="CC21" sheet="1" objects="1" scenarios="1"/>
  <mergeCells count="6">
    <mergeCell ref="C20:D20"/>
    <mergeCell ref="F20:G20"/>
    <mergeCell ref="B5:E5"/>
    <mergeCell ref="B12:B13"/>
    <mergeCell ref="B15:B16"/>
    <mergeCell ref="C19:E19"/>
  </mergeCells>
  <printOptions/>
  <pageMargins left="0.15748031496062992" right="0.15748031496062992" top="0.3937007874015748" bottom="0.35433070866141736" header="0.15748031496062992" footer="0.5511811023622047"/>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679"/>
  <sheetViews>
    <sheetView showGridLines="0" tabSelected="1" zoomScale="85" zoomScaleNormal="85" workbookViewId="0" topLeftCell="A1">
      <selection activeCell="G14" sqref="G14"/>
    </sheetView>
  </sheetViews>
  <sheetFormatPr defaultColWidth="9.00390625" defaultRowHeight="13.5"/>
  <cols>
    <col min="1" max="1" width="2.125" style="0" customWidth="1"/>
    <col min="2" max="2" width="2.50390625" style="0" customWidth="1"/>
    <col min="3" max="3" width="22.125" style="0" customWidth="1"/>
    <col min="4" max="4" width="11.75390625" style="0" bestFit="1" customWidth="1"/>
    <col min="5" max="5" width="10.25390625" style="0" customWidth="1"/>
    <col min="6" max="7" width="8.625" style="0" customWidth="1"/>
    <col min="8" max="20" width="10.625" style="0" customWidth="1"/>
  </cols>
  <sheetData>
    <row r="1" spans="1:54" s="80" customFormat="1" ht="24">
      <c r="A1" s="81"/>
      <c r="B1" s="82"/>
      <c r="C1" s="82"/>
      <c r="D1" s="128" t="s">
        <v>31</v>
      </c>
      <c r="E1" s="128"/>
      <c r="F1" s="128"/>
      <c r="G1" s="128"/>
      <c r="H1" s="128"/>
      <c r="I1" s="128"/>
      <c r="J1" s="128"/>
      <c r="K1" s="128"/>
      <c r="L1" s="128"/>
      <c r="M1" s="128"/>
      <c r="N1" s="128"/>
      <c r="O1" s="128"/>
      <c r="P1" s="128"/>
      <c r="Q1" s="82"/>
      <c r="R1" s="82"/>
      <c r="S1" s="82"/>
      <c r="T1" s="82"/>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row>
    <row r="2" spans="1:54" s="80" customFormat="1" ht="14.25">
      <c r="A2" s="81"/>
      <c r="B2" s="82"/>
      <c r="C2" s="82"/>
      <c r="D2" s="82"/>
      <c r="E2" s="82"/>
      <c r="F2" s="82"/>
      <c r="G2" s="82"/>
      <c r="H2" s="82"/>
      <c r="I2" s="82"/>
      <c r="J2" s="82"/>
      <c r="K2" s="82"/>
      <c r="L2" s="82"/>
      <c r="M2" s="82"/>
      <c r="N2" s="82"/>
      <c r="O2" s="82"/>
      <c r="P2" s="82"/>
      <c r="Q2" s="82"/>
      <c r="R2" s="32" t="str">
        <f>'基礎デ－タ'!C20</f>
        <v>社会保険労務士松山事務所</v>
      </c>
      <c r="S2" s="83"/>
      <c r="T2" s="83"/>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row>
    <row r="3" spans="1:54" s="80" customFormat="1" ht="19.5" customHeight="1" thickBot="1">
      <c r="A3" s="81"/>
      <c r="B3" s="82"/>
      <c r="C3" s="133"/>
      <c r="D3" s="133"/>
      <c r="E3" s="133"/>
      <c r="F3" s="133"/>
      <c r="G3" s="133"/>
      <c r="H3" s="84" t="s">
        <v>30</v>
      </c>
      <c r="I3" s="82"/>
      <c r="J3" s="82"/>
      <c r="K3" s="82"/>
      <c r="L3" s="82"/>
      <c r="M3" s="82"/>
      <c r="N3" s="82"/>
      <c r="O3" s="82"/>
      <c r="P3" s="82"/>
      <c r="Q3" s="82"/>
      <c r="R3" s="82"/>
      <c r="S3" s="82"/>
      <c r="T3" s="82"/>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row>
    <row r="4" spans="1:54" s="80" customFormat="1" ht="15" customHeight="1" thickTop="1">
      <c r="A4" s="1"/>
      <c r="B4" s="6"/>
      <c r="C4" s="31"/>
      <c r="D4" s="134"/>
      <c r="E4" s="134"/>
      <c r="F4" s="135"/>
      <c r="G4" s="135"/>
      <c r="H4" s="135"/>
      <c r="I4" s="135"/>
      <c r="J4" s="135"/>
      <c r="K4" s="135"/>
      <c r="L4" s="135"/>
      <c r="M4" s="135"/>
      <c r="N4" s="135"/>
      <c r="O4" s="135"/>
      <c r="P4" s="136"/>
      <c r="Q4" s="137"/>
      <c r="R4" s="138"/>
      <c r="S4" s="138"/>
      <c r="T4" s="138"/>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row>
    <row r="5" spans="1:54" s="80" customFormat="1" ht="15" customHeight="1">
      <c r="A5" s="1"/>
      <c r="B5" s="6"/>
      <c r="C5" s="139" t="s">
        <v>42</v>
      </c>
      <c r="D5" s="140"/>
      <c r="E5" s="140"/>
      <c r="F5" s="140"/>
      <c r="G5" s="140"/>
      <c r="H5" s="140"/>
      <c r="I5" s="140"/>
      <c r="J5" s="140"/>
      <c r="K5" s="140"/>
      <c r="L5" s="140"/>
      <c r="M5" s="140"/>
      <c r="N5" s="140"/>
      <c r="O5" s="140"/>
      <c r="P5" s="141"/>
      <c r="Q5" s="141"/>
      <c r="R5" s="141"/>
      <c r="S5" s="141"/>
      <c r="T5" s="14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row>
    <row r="6" spans="1:54" s="80" customFormat="1" ht="30.75" customHeight="1">
      <c r="A6" s="1"/>
      <c r="B6" s="142" t="s">
        <v>14</v>
      </c>
      <c r="C6" s="147" t="s">
        <v>34</v>
      </c>
      <c r="D6" s="120" t="s">
        <v>43</v>
      </c>
      <c r="E6" s="121"/>
      <c r="F6" s="121"/>
      <c r="G6" s="122"/>
      <c r="H6" s="129" t="s">
        <v>44</v>
      </c>
      <c r="I6" s="120"/>
      <c r="J6" s="120"/>
      <c r="K6" s="120"/>
      <c r="L6" s="130"/>
      <c r="M6" s="129" t="s">
        <v>45</v>
      </c>
      <c r="N6" s="120"/>
      <c r="O6" s="120"/>
      <c r="P6" s="120"/>
      <c r="Q6" s="130"/>
      <c r="R6" s="117" t="s">
        <v>40</v>
      </c>
      <c r="S6" s="118"/>
      <c r="T6" s="119"/>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row>
    <row r="7" spans="1:54" s="80" customFormat="1" ht="28.5" customHeight="1">
      <c r="A7" s="1"/>
      <c r="B7" s="143"/>
      <c r="C7" s="148"/>
      <c r="D7" s="145" t="s">
        <v>12</v>
      </c>
      <c r="E7" s="123" t="s">
        <v>29</v>
      </c>
      <c r="F7" s="124"/>
      <c r="G7" s="125"/>
      <c r="H7" s="129" t="s">
        <v>23</v>
      </c>
      <c r="I7" s="120"/>
      <c r="J7" s="131" t="s">
        <v>24</v>
      </c>
      <c r="K7" s="132"/>
      <c r="L7" s="114" t="s">
        <v>27</v>
      </c>
      <c r="M7" s="129" t="s">
        <v>23</v>
      </c>
      <c r="N7" s="120"/>
      <c r="O7" s="131" t="s">
        <v>24</v>
      </c>
      <c r="P7" s="132"/>
      <c r="Q7" s="114" t="s">
        <v>27</v>
      </c>
      <c r="R7" s="117" t="s">
        <v>36</v>
      </c>
      <c r="S7" s="118"/>
      <c r="T7" s="119"/>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row>
    <row r="8" spans="1:54" s="80" customFormat="1" ht="17.25" customHeight="1">
      <c r="A8" s="1"/>
      <c r="B8" s="143"/>
      <c r="C8" s="148"/>
      <c r="D8" s="145"/>
      <c r="E8" s="16" t="s">
        <v>33</v>
      </c>
      <c r="F8" s="170" t="s">
        <v>39</v>
      </c>
      <c r="G8" s="171" t="s">
        <v>32</v>
      </c>
      <c r="H8" s="106" t="s">
        <v>9</v>
      </c>
      <c r="I8" s="108" t="s">
        <v>8</v>
      </c>
      <c r="J8" s="110" t="s">
        <v>25</v>
      </c>
      <c r="K8" s="111" t="s">
        <v>26</v>
      </c>
      <c r="L8" s="115"/>
      <c r="M8" s="106" t="s">
        <v>9</v>
      </c>
      <c r="N8" s="108" t="s">
        <v>8</v>
      </c>
      <c r="O8" s="110" t="s">
        <v>25</v>
      </c>
      <c r="P8" s="111" t="s">
        <v>26</v>
      </c>
      <c r="Q8" s="115"/>
      <c r="R8" s="106" t="s">
        <v>9</v>
      </c>
      <c r="S8" s="108" t="s">
        <v>8</v>
      </c>
      <c r="T8" s="126" t="s">
        <v>28</v>
      </c>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row>
    <row r="9" spans="1:54" s="80" customFormat="1" ht="16.5" customHeight="1" thickBot="1">
      <c r="A9" s="1"/>
      <c r="B9" s="144"/>
      <c r="C9" s="149"/>
      <c r="D9" s="146"/>
      <c r="E9" s="43"/>
      <c r="F9" s="172"/>
      <c r="G9" s="172"/>
      <c r="H9" s="107"/>
      <c r="I9" s="109"/>
      <c r="J9" s="109"/>
      <c r="K9" s="109"/>
      <c r="L9" s="116"/>
      <c r="M9" s="107"/>
      <c r="N9" s="109"/>
      <c r="O9" s="109"/>
      <c r="P9" s="109"/>
      <c r="Q9" s="116"/>
      <c r="R9" s="107"/>
      <c r="S9" s="109"/>
      <c r="T9" s="127"/>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row>
    <row r="10" spans="1:54" s="80" customFormat="1" ht="18" customHeight="1" thickTop="1">
      <c r="A10" s="1"/>
      <c r="B10" s="8">
        <v>1</v>
      </c>
      <c r="C10" s="18"/>
      <c r="D10" s="45"/>
      <c r="E10" s="45"/>
      <c r="F10" s="173"/>
      <c r="G10" s="173"/>
      <c r="H10" s="46" t="str">
        <f>IF(D10="","0",(VLOOKUP(D10,新健康保険料,2,TRUE)))</f>
        <v>0</v>
      </c>
      <c r="I10" s="47" t="str">
        <f>IF(D10="","0",(VLOOKUP(D10,新厚生年金保険料,2,TRUE)))</f>
        <v>0</v>
      </c>
      <c r="J10" s="48">
        <f>ROUNDDOWN(IF(G10&gt;2000000,2000000*41/1000,SUM(E10*41/1000+F10*41/1000+G10*41/1000)),0)</f>
        <v>0</v>
      </c>
      <c r="K10" s="48">
        <f>ROUNDDOWN(IF(G10&gt;1500000,1500000*69.67/1000,SUM(E10*69.67/1000+F10*67.9/1000+G10*69.67/1000)),0)</f>
        <v>0</v>
      </c>
      <c r="L10" s="49">
        <f aca="true" t="shared" si="0" ref="L10:L39">SUM(H10:K10)</f>
        <v>0</v>
      </c>
      <c r="M10" s="46" t="str">
        <f>IF(D10="","0",(VLOOKUP(D10,旧健康保険料,2,TRUE)))</f>
        <v>0</v>
      </c>
      <c r="N10" s="47" t="str">
        <f>IF(D10="","0",(VLOOKUP(D10,旧厚生年金保険料,2,TRUE)))</f>
        <v>0</v>
      </c>
      <c r="O10" s="48">
        <f>SUM(E10*41/1000+F10*41/1000+G10*41/1000)</f>
        <v>0</v>
      </c>
      <c r="P10" s="48">
        <f>SUM(E10*67.9/1000+F10*67.9/1000+G10*67.9/1000)</f>
        <v>0</v>
      </c>
      <c r="Q10" s="49">
        <f aca="true" t="shared" si="1" ref="Q10:Q39">SUM(M10:P10)</f>
        <v>0</v>
      </c>
      <c r="R10" s="46">
        <f>SUM(H10+J10-M10-O10)</f>
        <v>0</v>
      </c>
      <c r="S10" s="47">
        <f>SUM(I10+K10-N10-P10)</f>
        <v>0</v>
      </c>
      <c r="T10" s="49">
        <f>SUM(L10-Q10)</f>
        <v>0</v>
      </c>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row>
    <row r="11" spans="1:54" s="80" customFormat="1" ht="18" customHeight="1">
      <c r="A11" s="1"/>
      <c r="B11" s="9">
        <v>2</v>
      </c>
      <c r="C11" s="18"/>
      <c r="D11" s="45"/>
      <c r="E11" s="45"/>
      <c r="F11" s="173"/>
      <c r="G11" s="173"/>
      <c r="H11" s="46" t="str">
        <f aca="true" t="shared" si="2" ref="H11:H39">IF(D11="","0",(VLOOKUP(D11,新健康保険料,2,TRUE)))</f>
        <v>0</v>
      </c>
      <c r="I11" s="47" t="str">
        <f aca="true" t="shared" si="3" ref="I11:I39">IF(D11="","0",(VLOOKUP(D11,新厚生年金保険料,2,TRUE)))</f>
        <v>0</v>
      </c>
      <c r="J11" s="48">
        <f aca="true" t="shared" si="4" ref="J11:J39">ROUNDDOWN(IF(G11&gt;2000000,2000000*41/1000,SUM(E11*41/1000+F11*41/1000+G11*41/1000)),0)</f>
        <v>0</v>
      </c>
      <c r="K11" s="48">
        <f aca="true" t="shared" si="5" ref="K11:K39">ROUNDDOWN(IF(G11&gt;1500000,1500000*69.67/1000,SUM(E11*69.67/1000+F11*67.9/1000+G11*69.67/1000)),0)</f>
        <v>0</v>
      </c>
      <c r="L11" s="49">
        <f t="shared" si="0"/>
        <v>0</v>
      </c>
      <c r="M11" s="46" t="str">
        <f aca="true" t="shared" si="6" ref="M11:M39">IF(D11="","0",(VLOOKUP(D11,旧健康保険料,2,TRUE)))</f>
        <v>0</v>
      </c>
      <c r="N11" s="47" t="str">
        <f aca="true" t="shared" si="7" ref="N11:N39">IF(D11="","0",(VLOOKUP(D11,旧厚生年金保険料,2,TRUE)))</f>
        <v>0</v>
      </c>
      <c r="O11" s="48">
        <f aca="true" t="shared" si="8" ref="O11:O39">SUM(E11*41/1000+F11*41/1000+G11*41/1000)</f>
        <v>0</v>
      </c>
      <c r="P11" s="48">
        <f aca="true" t="shared" si="9" ref="P11:P39">SUM(E11*67.9/1000+F11*67.9/1000+G11*67.9/1000)</f>
        <v>0</v>
      </c>
      <c r="Q11" s="49">
        <f t="shared" si="1"/>
        <v>0</v>
      </c>
      <c r="R11" s="46">
        <f aca="true" t="shared" si="10" ref="R11:R39">SUM(H11+J11-M11-O11)</f>
        <v>0</v>
      </c>
      <c r="S11" s="47">
        <f aca="true" t="shared" si="11" ref="S11:S39">SUM(I11+K11-N11-P11)</f>
        <v>0</v>
      </c>
      <c r="T11" s="49">
        <f>SUM(L11-Q11)</f>
        <v>0</v>
      </c>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row>
    <row r="12" spans="1:54" s="80" customFormat="1" ht="18" customHeight="1">
      <c r="A12" s="1"/>
      <c r="B12" s="9">
        <v>3</v>
      </c>
      <c r="C12" s="18"/>
      <c r="D12" s="45"/>
      <c r="E12" s="45"/>
      <c r="F12" s="173"/>
      <c r="G12" s="173"/>
      <c r="H12" s="46" t="str">
        <f t="shared" si="2"/>
        <v>0</v>
      </c>
      <c r="I12" s="47" t="str">
        <f t="shared" si="3"/>
        <v>0</v>
      </c>
      <c r="J12" s="48">
        <f t="shared" si="4"/>
        <v>0</v>
      </c>
      <c r="K12" s="48">
        <f t="shared" si="5"/>
        <v>0</v>
      </c>
      <c r="L12" s="49">
        <f t="shared" si="0"/>
        <v>0</v>
      </c>
      <c r="M12" s="46" t="str">
        <f t="shared" si="6"/>
        <v>0</v>
      </c>
      <c r="N12" s="47" t="str">
        <f t="shared" si="7"/>
        <v>0</v>
      </c>
      <c r="O12" s="48">
        <f t="shared" si="8"/>
        <v>0</v>
      </c>
      <c r="P12" s="48">
        <f t="shared" si="9"/>
        <v>0</v>
      </c>
      <c r="Q12" s="49">
        <f t="shared" si="1"/>
        <v>0</v>
      </c>
      <c r="R12" s="46">
        <f t="shared" si="10"/>
        <v>0</v>
      </c>
      <c r="S12" s="47">
        <f t="shared" si="11"/>
        <v>0</v>
      </c>
      <c r="T12" s="49">
        <f aca="true" t="shared" si="12" ref="T12:T39">SUM(L12-Q12)</f>
        <v>0</v>
      </c>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row>
    <row r="13" spans="1:54" s="80" customFormat="1" ht="18" customHeight="1">
      <c r="A13" s="1"/>
      <c r="B13" s="9">
        <v>4</v>
      </c>
      <c r="C13" s="18"/>
      <c r="D13" s="45"/>
      <c r="E13" s="45"/>
      <c r="F13" s="173"/>
      <c r="G13" s="173"/>
      <c r="H13" s="46" t="str">
        <f t="shared" si="2"/>
        <v>0</v>
      </c>
      <c r="I13" s="47" t="str">
        <f t="shared" si="3"/>
        <v>0</v>
      </c>
      <c r="J13" s="48">
        <f t="shared" si="4"/>
        <v>0</v>
      </c>
      <c r="K13" s="48">
        <f t="shared" si="5"/>
        <v>0</v>
      </c>
      <c r="L13" s="49">
        <f t="shared" si="0"/>
        <v>0</v>
      </c>
      <c r="M13" s="46" t="str">
        <f t="shared" si="6"/>
        <v>0</v>
      </c>
      <c r="N13" s="47" t="str">
        <f t="shared" si="7"/>
        <v>0</v>
      </c>
      <c r="O13" s="48">
        <f t="shared" si="8"/>
        <v>0</v>
      </c>
      <c r="P13" s="48">
        <f t="shared" si="9"/>
        <v>0</v>
      </c>
      <c r="Q13" s="49">
        <f t="shared" si="1"/>
        <v>0</v>
      </c>
      <c r="R13" s="46">
        <f t="shared" si="10"/>
        <v>0</v>
      </c>
      <c r="S13" s="47">
        <f t="shared" si="11"/>
        <v>0</v>
      </c>
      <c r="T13" s="49">
        <f t="shared" si="12"/>
        <v>0</v>
      </c>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row>
    <row r="14" spans="1:54" s="80" customFormat="1" ht="18" customHeight="1">
      <c r="A14" s="1"/>
      <c r="B14" s="9">
        <v>5</v>
      </c>
      <c r="C14" s="18"/>
      <c r="D14" s="45"/>
      <c r="E14" s="45"/>
      <c r="F14" s="173"/>
      <c r="G14" s="173"/>
      <c r="H14" s="46" t="str">
        <f t="shared" si="2"/>
        <v>0</v>
      </c>
      <c r="I14" s="47" t="str">
        <f t="shared" si="3"/>
        <v>0</v>
      </c>
      <c r="J14" s="48">
        <f t="shared" si="4"/>
        <v>0</v>
      </c>
      <c r="K14" s="48">
        <f t="shared" si="5"/>
        <v>0</v>
      </c>
      <c r="L14" s="49">
        <f t="shared" si="0"/>
        <v>0</v>
      </c>
      <c r="M14" s="46" t="str">
        <f t="shared" si="6"/>
        <v>0</v>
      </c>
      <c r="N14" s="47" t="str">
        <f t="shared" si="7"/>
        <v>0</v>
      </c>
      <c r="O14" s="48">
        <f t="shared" si="8"/>
        <v>0</v>
      </c>
      <c r="P14" s="48">
        <f t="shared" si="9"/>
        <v>0</v>
      </c>
      <c r="Q14" s="49">
        <f t="shared" si="1"/>
        <v>0</v>
      </c>
      <c r="R14" s="46">
        <f t="shared" si="10"/>
        <v>0</v>
      </c>
      <c r="S14" s="47">
        <f t="shared" si="11"/>
        <v>0</v>
      </c>
      <c r="T14" s="49">
        <f t="shared" si="12"/>
        <v>0</v>
      </c>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row>
    <row r="15" spans="1:54" s="80" customFormat="1" ht="18" customHeight="1">
      <c r="A15" s="1"/>
      <c r="B15" s="9">
        <v>6</v>
      </c>
      <c r="C15" s="18"/>
      <c r="D15" s="45"/>
      <c r="E15" s="45"/>
      <c r="F15" s="173"/>
      <c r="G15" s="173"/>
      <c r="H15" s="46" t="str">
        <f t="shared" si="2"/>
        <v>0</v>
      </c>
      <c r="I15" s="47" t="str">
        <f t="shared" si="3"/>
        <v>0</v>
      </c>
      <c r="J15" s="48">
        <f t="shared" si="4"/>
        <v>0</v>
      </c>
      <c r="K15" s="48">
        <f t="shared" si="5"/>
        <v>0</v>
      </c>
      <c r="L15" s="49">
        <f t="shared" si="0"/>
        <v>0</v>
      </c>
      <c r="M15" s="46" t="str">
        <f t="shared" si="6"/>
        <v>0</v>
      </c>
      <c r="N15" s="47" t="str">
        <f t="shared" si="7"/>
        <v>0</v>
      </c>
      <c r="O15" s="48">
        <f t="shared" si="8"/>
        <v>0</v>
      </c>
      <c r="P15" s="48">
        <f t="shared" si="9"/>
        <v>0</v>
      </c>
      <c r="Q15" s="49">
        <f t="shared" si="1"/>
        <v>0</v>
      </c>
      <c r="R15" s="46">
        <f t="shared" si="10"/>
        <v>0</v>
      </c>
      <c r="S15" s="47">
        <f t="shared" si="11"/>
        <v>0</v>
      </c>
      <c r="T15" s="49">
        <f t="shared" si="12"/>
        <v>0</v>
      </c>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row>
    <row r="16" spans="1:54" s="80" customFormat="1" ht="18" customHeight="1">
      <c r="A16" s="1"/>
      <c r="B16" s="9">
        <v>7</v>
      </c>
      <c r="C16" s="18"/>
      <c r="D16" s="45"/>
      <c r="E16" s="45"/>
      <c r="F16" s="173"/>
      <c r="G16" s="173"/>
      <c r="H16" s="46" t="str">
        <f t="shared" si="2"/>
        <v>0</v>
      </c>
      <c r="I16" s="47" t="str">
        <f t="shared" si="3"/>
        <v>0</v>
      </c>
      <c r="J16" s="48">
        <f t="shared" si="4"/>
        <v>0</v>
      </c>
      <c r="K16" s="48">
        <f t="shared" si="5"/>
        <v>0</v>
      </c>
      <c r="L16" s="49">
        <f t="shared" si="0"/>
        <v>0</v>
      </c>
      <c r="M16" s="46" t="str">
        <f t="shared" si="6"/>
        <v>0</v>
      </c>
      <c r="N16" s="47" t="str">
        <f t="shared" si="7"/>
        <v>0</v>
      </c>
      <c r="O16" s="48">
        <f t="shared" si="8"/>
        <v>0</v>
      </c>
      <c r="P16" s="48">
        <f t="shared" si="9"/>
        <v>0</v>
      </c>
      <c r="Q16" s="49">
        <f t="shared" si="1"/>
        <v>0</v>
      </c>
      <c r="R16" s="46">
        <f t="shared" si="10"/>
        <v>0</v>
      </c>
      <c r="S16" s="47">
        <f t="shared" si="11"/>
        <v>0</v>
      </c>
      <c r="T16" s="49">
        <f t="shared" si="12"/>
        <v>0</v>
      </c>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row>
    <row r="17" spans="1:54" s="80" customFormat="1" ht="18" customHeight="1">
      <c r="A17" s="1"/>
      <c r="B17" s="9">
        <v>8</v>
      </c>
      <c r="C17" s="18"/>
      <c r="D17" s="45"/>
      <c r="E17" s="45"/>
      <c r="F17" s="173"/>
      <c r="G17" s="173"/>
      <c r="H17" s="46" t="str">
        <f t="shared" si="2"/>
        <v>0</v>
      </c>
      <c r="I17" s="47" t="str">
        <f t="shared" si="3"/>
        <v>0</v>
      </c>
      <c r="J17" s="48">
        <f t="shared" si="4"/>
        <v>0</v>
      </c>
      <c r="K17" s="48">
        <f t="shared" si="5"/>
        <v>0</v>
      </c>
      <c r="L17" s="49">
        <f t="shared" si="0"/>
        <v>0</v>
      </c>
      <c r="M17" s="46" t="str">
        <f t="shared" si="6"/>
        <v>0</v>
      </c>
      <c r="N17" s="47" t="str">
        <f t="shared" si="7"/>
        <v>0</v>
      </c>
      <c r="O17" s="48">
        <f t="shared" si="8"/>
        <v>0</v>
      </c>
      <c r="P17" s="48">
        <f t="shared" si="9"/>
        <v>0</v>
      </c>
      <c r="Q17" s="49">
        <f t="shared" si="1"/>
        <v>0</v>
      </c>
      <c r="R17" s="46">
        <f t="shared" si="10"/>
        <v>0</v>
      </c>
      <c r="S17" s="47">
        <f t="shared" si="11"/>
        <v>0</v>
      </c>
      <c r="T17" s="49">
        <f t="shared" si="12"/>
        <v>0</v>
      </c>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row>
    <row r="18" spans="1:54" s="80" customFormat="1" ht="18" customHeight="1">
      <c r="A18" s="1"/>
      <c r="B18" s="9">
        <v>9</v>
      </c>
      <c r="C18" s="18"/>
      <c r="D18" s="45"/>
      <c r="E18" s="45"/>
      <c r="F18" s="173"/>
      <c r="G18" s="173"/>
      <c r="H18" s="46" t="str">
        <f t="shared" si="2"/>
        <v>0</v>
      </c>
      <c r="I18" s="47" t="str">
        <f t="shared" si="3"/>
        <v>0</v>
      </c>
      <c r="J18" s="48">
        <f t="shared" si="4"/>
        <v>0</v>
      </c>
      <c r="K18" s="48">
        <f t="shared" si="5"/>
        <v>0</v>
      </c>
      <c r="L18" s="49">
        <f t="shared" si="0"/>
        <v>0</v>
      </c>
      <c r="M18" s="46" t="str">
        <f t="shared" si="6"/>
        <v>0</v>
      </c>
      <c r="N18" s="47" t="str">
        <f t="shared" si="7"/>
        <v>0</v>
      </c>
      <c r="O18" s="48">
        <f t="shared" si="8"/>
        <v>0</v>
      </c>
      <c r="P18" s="48">
        <f t="shared" si="9"/>
        <v>0</v>
      </c>
      <c r="Q18" s="49">
        <f t="shared" si="1"/>
        <v>0</v>
      </c>
      <c r="R18" s="46">
        <f t="shared" si="10"/>
        <v>0</v>
      </c>
      <c r="S18" s="47">
        <f t="shared" si="11"/>
        <v>0</v>
      </c>
      <c r="T18" s="49">
        <f t="shared" si="12"/>
        <v>0</v>
      </c>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row>
    <row r="19" spans="1:54" s="80" customFormat="1" ht="18" customHeight="1">
      <c r="A19" s="1"/>
      <c r="B19" s="9">
        <v>10</v>
      </c>
      <c r="C19" s="18"/>
      <c r="D19" s="45"/>
      <c r="E19" s="45"/>
      <c r="F19" s="173"/>
      <c r="G19" s="173"/>
      <c r="H19" s="46" t="str">
        <f t="shared" si="2"/>
        <v>0</v>
      </c>
      <c r="I19" s="47" t="str">
        <f t="shared" si="3"/>
        <v>0</v>
      </c>
      <c r="J19" s="48">
        <f t="shared" si="4"/>
        <v>0</v>
      </c>
      <c r="K19" s="48">
        <f t="shared" si="5"/>
        <v>0</v>
      </c>
      <c r="L19" s="49">
        <f t="shared" si="0"/>
        <v>0</v>
      </c>
      <c r="M19" s="46" t="str">
        <f t="shared" si="6"/>
        <v>0</v>
      </c>
      <c r="N19" s="47" t="str">
        <f t="shared" si="7"/>
        <v>0</v>
      </c>
      <c r="O19" s="48">
        <f t="shared" si="8"/>
        <v>0</v>
      </c>
      <c r="P19" s="48">
        <f t="shared" si="9"/>
        <v>0</v>
      </c>
      <c r="Q19" s="49">
        <f t="shared" si="1"/>
        <v>0</v>
      </c>
      <c r="R19" s="46">
        <f t="shared" si="10"/>
        <v>0</v>
      </c>
      <c r="S19" s="47">
        <f t="shared" si="11"/>
        <v>0</v>
      </c>
      <c r="T19" s="49">
        <f t="shared" si="12"/>
        <v>0</v>
      </c>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row>
    <row r="20" spans="1:54" s="80" customFormat="1" ht="18" customHeight="1">
      <c r="A20" s="1"/>
      <c r="B20" s="9">
        <v>11</v>
      </c>
      <c r="C20" s="18"/>
      <c r="D20" s="45"/>
      <c r="E20" s="45"/>
      <c r="F20" s="173"/>
      <c r="G20" s="173"/>
      <c r="H20" s="46" t="str">
        <f t="shared" si="2"/>
        <v>0</v>
      </c>
      <c r="I20" s="47" t="str">
        <f t="shared" si="3"/>
        <v>0</v>
      </c>
      <c r="J20" s="48">
        <f t="shared" si="4"/>
        <v>0</v>
      </c>
      <c r="K20" s="48">
        <f t="shared" si="5"/>
        <v>0</v>
      </c>
      <c r="L20" s="49">
        <f t="shared" si="0"/>
        <v>0</v>
      </c>
      <c r="M20" s="46" t="str">
        <f t="shared" si="6"/>
        <v>0</v>
      </c>
      <c r="N20" s="47" t="str">
        <f t="shared" si="7"/>
        <v>0</v>
      </c>
      <c r="O20" s="48">
        <f t="shared" si="8"/>
        <v>0</v>
      </c>
      <c r="P20" s="48">
        <f t="shared" si="9"/>
        <v>0</v>
      </c>
      <c r="Q20" s="49">
        <f t="shared" si="1"/>
        <v>0</v>
      </c>
      <c r="R20" s="46">
        <f t="shared" si="10"/>
        <v>0</v>
      </c>
      <c r="S20" s="47">
        <f t="shared" si="11"/>
        <v>0</v>
      </c>
      <c r="T20" s="49">
        <f t="shared" si="12"/>
        <v>0</v>
      </c>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row>
    <row r="21" spans="1:54" s="80" customFormat="1" ht="18" customHeight="1">
      <c r="A21" s="1"/>
      <c r="B21" s="9">
        <v>12</v>
      </c>
      <c r="C21" s="18"/>
      <c r="D21" s="45"/>
      <c r="E21" s="45"/>
      <c r="F21" s="173"/>
      <c r="G21" s="173"/>
      <c r="H21" s="46" t="str">
        <f t="shared" si="2"/>
        <v>0</v>
      </c>
      <c r="I21" s="47" t="str">
        <f t="shared" si="3"/>
        <v>0</v>
      </c>
      <c r="J21" s="48">
        <f t="shared" si="4"/>
        <v>0</v>
      </c>
      <c r="K21" s="48">
        <f t="shared" si="5"/>
        <v>0</v>
      </c>
      <c r="L21" s="49">
        <f t="shared" si="0"/>
        <v>0</v>
      </c>
      <c r="M21" s="46" t="str">
        <f t="shared" si="6"/>
        <v>0</v>
      </c>
      <c r="N21" s="47" t="str">
        <f t="shared" si="7"/>
        <v>0</v>
      </c>
      <c r="O21" s="48">
        <f t="shared" si="8"/>
        <v>0</v>
      </c>
      <c r="P21" s="48">
        <f t="shared" si="9"/>
        <v>0</v>
      </c>
      <c r="Q21" s="49">
        <f t="shared" si="1"/>
        <v>0</v>
      </c>
      <c r="R21" s="46">
        <f t="shared" si="10"/>
        <v>0</v>
      </c>
      <c r="S21" s="47">
        <f t="shared" si="11"/>
        <v>0</v>
      </c>
      <c r="T21" s="49">
        <f t="shared" si="12"/>
        <v>0</v>
      </c>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row>
    <row r="22" spans="1:54" s="80" customFormat="1" ht="18" customHeight="1">
      <c r="A22" s="1"/>
      <c r="B22" s="9">
        <v>13</v>
      </c>
      <c r="C22" s="18"/>
      <c r="D22" s="45"/>
      <c r="E22" s="45"/>
      <c r="F22" s="173"/>
      <c r="G22" s="173"/>
      <c r="H22" s="46" t="str">
        <f t="shared" si="2"/>
        <v>0</v>
      </c>
      <c r="I22" s="47" t="str">
        <f t="shared" si="3"/>
        <v>0</v>
      </c>
      <c r="J22" s="48">
        <f t="shared" si="4"/>
        <v>0</v>
      </c>
      <c r="K22" s="48">
        <f t="shared" si="5"/>
        <v>0</v>
      </c>
      <c r="L22" s="49">
        <f t="shared" si="0"/>
        <v>0</v>
      </c>
      <c r="M22" s="46" t="str">
        <f t="shared" si="6"/>
        <v>0</v>
      </c>
      <c r="N22" s="47" t="str">
        <f t="shared" si="7"/>
        <v>0</v>
      </c>
      <c r="O22" s="48">
        <f t="shared" si="8"/>
        <v>0</v>
      </c>
      <c r="P22" s="48">
        <f t="shared" si="9"/>
        <v>0</v>
      </c>
      <c r="Q22" s="49">
        <f t="shared" si="1"/>
        <v>0</v>
      </c>
      <c r="R22" s="46">
        <f t="shared" si="10"/>
        <v>0</v>
      </c>
      <c r="S22" s="47">
        <f t="shared" si="11"/>
        <v>0</v>
      </c>
      <c r="T22" s="49">
        <f t="shared" si="12"/>
        <v>0</v>
      </c>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row>
    <row r="23" spans="1:54" s="80" customFormat="1" ht="18" customHeight="1">
      <c r="A23" s="1"/>
      <c r="B23" s="9">
        <v>14</v>
      </c>
      <c r="C23" s="18"/>
      <c r="D23" s="45"/>
      <c r="E23" s="45"/>
      <c r="F23" s="173"/>
      <c r="G23" s="173"/>
      <c r="H23" s="46" t="str">
        <f t="shared" si="2"/>
        <v>0</v>
      </c>
      <c r="I23" s="47" t="str">
        <f t="shared" si="3"/>
        <v>0</v>
      </c>
      <c r="J23" s="48">
        <f t="shared" si="4"/>
        <v>0</v>
      </c>
      <c r="K23" s="48">
        <f t="shared" si="5"/>
        <v>0</v>
      </c>
      <c r="L23" s="49">
        <f t="shared" si="0"/>
        <v>0</v>
      </c>
      <c r="M23" s="46" t="str">
        <f t="shared" si="6"/>
        <v>0</v>
      </c>
      <c r="N23" s="47" t="str">
        <f t="shared" si="7"/>
        <v>0</v>
      </c>
      <c r="O23" s="48">
        <f t="shared" si="8"/>
        <v>0</v>
      </c>
      <c r="P23" s="48">
        <f t="shared" si="9"/>
        <v>0</v>
      </c>
      <c r="Q23" s="49">
        <f t="shared" si="1"/>
        <v>0</v>
      </c>
      <c r="R23" s="46">
        <f t="shared" si="10"/>
        <v>0</v>
      </c>
      <c r="S23" s="47">
        <f t="shared" si="11"/>
        <v>0</v>
      </c>
      <c r="T23" s="49">
        <f t="shared" si="12"/>
        <v>0</v>
      </c>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row>
    <row r="24" spans="1:54" s="80" customFormat="1" ht="18" customHeight="1">
      <c r="A24" s="1"/>
      <c r="B24" s="9">
        <v>15</v>
      </c>
      <c r="C24" s="18"/>
      <c r="D24" s="45"/>
      <c r="E24" s="45"/>
      <c r="F24" s="173"/>
      <c r="G24" s="173"/>
      <c r="H24" s="46" t="str">
        <f t="shared" si="2"/>
        <v>0</v>
      </c>
      <c r="I24" s="47" t="str">
        <f t="shared" si="3"/>
        <v>0</v>
      </c>
      <c r="J24" s="48">
        <f t="shared" si="4"/>
        <v>0</v>
      </c>
      <c r="K24" s="48">
        <f t="shared" si="5"/>
        <v>0</v>
      </c>
      <c r="L24" s="49">
        <f t="shared" si="0"/>
        <v>0</v>
      </c>
      <c r="M24" s="46" t="str">
        <f t="shared" si="6"/>
        <v>0</v>
      </c>
      <c r="N24" s="47" t="str">
        <f t="shared" si="7"/>
        <v>0</v>
      </c>
      <c r="O24" s="48">
        <f t="shared" si="8"/>
        <v>0</v>
      </c>
      <c r="P24" s="48">
        <f t="shared" si="9"/>
        <v>0</v>
      </c>
      <c r="Q24" s="49">
        <f t="shared" si="1"/>
        <v>0</v>
      </c>
      <c r="R24" s="46">
        <f t="shared" si="10"/>
        <v>0</v>
      </c>
      <c r="S24" s="47">
        <f t="shared" si="11"/>
        <v>0</v>
      </c>
      <c r="T24" s="49">
        <f t="shared" si="12"/>
        <v>0</v>
      </c>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row>
    <row r="25" spans="1:54" s="80" customFormat="1" ht="18" customHeight="1">
      <c r="A25" s="1"/>
      <c r="B25" s="9">
        <v>16</v>
      </c>
      <c r="C25" s="18"/>
      <c r="D25" s="45"/>
      <c r="E25" s="45"/>
      <c r="F25" s="173"/>
      <c r="G25" s="173"/>
      <c r="H25" s="46" t="str">
        <f t="shared" si="2"/>
        <v>0</v>
      </c>
      <c r="I25" s="47" t="str">
        <f t="shared" si="3"/>
        <v>0</v>
      </c>
      <c r="J25" s="48">
        <f t="shared" si="4"/>
        <v>0</v>
      </c>
      <c r="K25" s="48">
        <f t="shared" si="5"/>
        <v>0</v>
      </c>
      <c r="L25" s="49">
        <f t="shared" si="0"/>
        <v>0</v>
      </c>
      <c r="M25" s="46" t="str">
        <f t="shared" si="6"/>
        <v>0</v>
      </c>
      <c r="N25" s="47" t="str">
        <f t="shared" si="7"/>
        <v>0</v>
      </c>
      <c r="O25" s="48">
        <f t="shared" si="8"/>
        <v>0</v>
      </c>
      <c r="P25" s="48">
        <f t="shared" si="9"/>
        <v>0</v>
      </c>
      <c r="Q25" s="49">
        <f t="shared" si="1"/>
        <v>0</v>
      </c>
      <c r="R25" s="46">
        <f t="shared" si="10"/>
        <v>0</v>
      </c>
      <c r="S25" s="47">
        <f t="shared" si="11"/>
        <v>0</v>
      </c>
      <c r="T25" s="49">
        <f t="shared" si="12"/>
        <v>0</v>
      </c>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row>
    <row r="26" spans="1:54" s="80" customFormat="1" ht="18" customHeight="1">
      <c r="A26" s="1"/>
      <c r="B26" s="9">
        <v>17</v>
      </c>
      <c r="C26" s="18"/>
      <c r="D26" s="45"/>
      <c r="E26" s="45"/>
      <c r="F26" s="173"/>
      <c r="G26" s="173"/>
      <c r="H26" s="46" t="str">
        <f t="shared" si="2"/>
        <v>0</v>
      </c>
      <c r="I26" s="47" t="str">
        <f t="shared" si="3"/>
        <v>0</v>
      </c>
      <c r="J26" s="48">
        <f t="shared" si="4"/>
        <v>0</v>
      </c>
      <c r="K26" s="48">
        <f t="shared" si="5"/>
        <v>0</v>
      </c>
      <c r="L26" s="49">
        <f t="shared" si="0"/>
        <v>0</v>
      </c>
      <c r="M26" s="46" t="str">
        <f t="shared" si="6"/>
        <v>0</v>
      </c>
      <c r="N26" s="47" t="str">
        <f t="shared" si="7"/>
        <v>0</v>
      </c>
      <c r="O26" s="48">
        <f t="shared" si="8"/>
        <v>0</v>
      </c>
      <c r="P26" s="48">
        <f t="shared" si="9"/>
        <v>0</v>
      </c>
      <c r="Q26" s="49">
        <f t="shared" si="1"/>
        <v>0</v>
      </c>
      <c r="R26" s="46">
        <f t="shared" si="10"/>
        <v>0</v>
      </c>
      <c r="S26" s="47">
        <f t="shared" si="11"/>
        <v>0</v>
      </c>
      <c r="T26" s="49">
        <f t="shared" si="12"/>
        <v>0</v>
      </c>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row>
    <row r="27" spans="1:54" s="80" customFormat="1" ht="18" customHeight="1">
      <c r="A27" s="1"/>
      <c r="B27" s="9">
        <v>18</v>
      </c>
      <c r="C27" s="18"/>
      <c r="D27" s="45"/>
      <c r="E27" s="45"/>
      <c r="F27" s="173"/>
      <c r="G27" s="173"/>
      <c r="H27" s="46" t="str">
        <f t="shared" si="2"/>
        <v>0</v>
      </c>
      <c r="I27" s="47" t="str">
        <f t="shared" si="3"/>
        <v>0</v>
      </c>
      <c r="J27" s="48">
        <f t="shared" si="4"/>
        <v>0</v>
      </c>
      <c r="K27" s="48">
        <f t="shared" si="5"/>
        <v>0</v>
      </c>
      <c r="L27" s="49">
        <f t="shared" si="0"/>
        <v>0</v>
      </c>
      <c r="M27" s="46" t="str">
        <f t="shared" si="6"/>
        <v>0</v>
      </c>
      <c r="N27" s="47" t="str">
        <f t="shared" si="7"/>
        <v>0</v>
      </c>
      <c r="O27" s="48">
        <f t="shared" si="8"/>
        <v>0</v>
      </c>
      <c r="P27" s="48">
        <f t="shared" si="9"/>
        <v>0</v>
      </c>
      <c r="Q27" s="49">
        <f t="shared" si="1"/>
        <v>0</v>
      </c>
      <c r="R27" s="46">
        <f t="shared" si="10"/>
        <v>0</v>
      </c>
      <c r="S27" s="47">
        <f t="shared" si="11"/>
        <v>0</v>
      </c>
      <c r="T27" s="49">
        <f t="shared" si="12"/>
        <v>0</v>
      </c>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row>
    <row r="28" spans="1:54" s="80" customFormat="1" ht="18" customHeight="1">
      <c r="A28" s="1"/>
      <c r="B28" s="9">
        <v>19</v>
      </c>
      <c r="C28" s="18"/>
      <c r="D28" s="45"/>
      <c r="E28" s="45"/>
      <c r="F28" s="173"/>
      <c r="G28" s="173"/>
      <c r="H28" s="46" t="str">
        <f t="shared" si="2"/>
        <v>0</v>
      </c>
      <c r="I28" s="47" t="str">
        <f t="shared" si="3"/>
        <v>0</v>
      </c>
      <c r="J28" s="48">
        <f t="shared" si="4"/>
        <v>0</v>
      </c>
      <c r="K28" s="48">
        <f t="shared" si="5"/>
        <v>0</v>
      </c>
      <c r="L28" s="49">
        <f t="shared" si="0"/>
        <v>0</v>
      </c>
      <c r="M28" s="46" t="str">
        <f t="shared" si="6"/>
        <v>0</v>
      </c>
      <c r="N28" s="47" t="str">
        <f t="shared" si="7"/>
        <v>0</v>
      </c>
      <c r="O28" s="48">
        <f t="shared" si="8"/>
        <v>0</v>
      </c>
      <c r="P28" s="48">
        <f t="shared" si="9"/>
        <v>0</v>
      </c>
      <c r="Q28" s="49">
        <f t="shared" si="1"/>
        <v>0</v>
      </c>
      <c r="R28" s="46">
        <f t="shared" si="10"/>
        <v>0</v>
      </c>
      <c r="S28" s="47">
        <f t="shared" si="11"/>
        <v>0</v>
      </c>
      <c r="T28" s="49">
        <f t="shared" si="12"/>
        <v>0</v>
      </c>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row>
    <row r="29" spans="1:54" s="80" customFormat="1" ht="18" customHeight="1">
      <c r="A29" s="1"/>
      <c r="B29" s="9">
        <v>20</v>
      </c>
      <c r="C29" s="18"/>
      <c r="D29" s="45"/>
      <c r="E29" s="45"/>
      <c r="F29" s="173"/>
      <c r="G29" s="173"/>
      <c r="H29" s="46" t="str">
        <f t="shared" si="2"/>
        <v>0</v>
      </c>
      <c r="I29" s="47" t="str">
        <f t="shared" si="3"/>
        <v>0</v>
      </c>
      <c r="J29" s="48">
        <f t="shared" si="4"/>
        <v>0</v>
      </c>
      <c r="K29" s="48">
        <f t="shared" si="5"/>
        <v>0</v>
      </c>
      <c r="L29" s="49">
        <f t="shared" si="0"/>
        <v>0</v>
      </c>
      <c r="M29" s="46" t="str">
        <f t="shared" si="6"/>
        <v>0</v>
      </c>
      <c r="N29" s="47" t="str">
        <f t="shared" si="7"/>
        <v>0</v>
      </c>
      <c r="O29" s="48">
        <f t="shared" si="8"/>
        <v>0</v>
      </c>
      <c r="P29" s="48">
        <f t="shared" si="9"/>
        <v>0</v>
      </c>
      <c r="Q29" s="49">
        <f t="shared" si="1"/>
        <v>0</v>
      </c>
      <c r="R29" s="46">
        <f t="shared" si="10"/>
        <v>0</v>
      </c>
      <c r="S29" s="47">
        <f t="shared" si="11"/>
        <v>0</v>
      </c>
      <c r="T29" s="49">
        <f t="shared" si="12"/>
        <v>0</v>
      </c>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row>
    <row r="30" spans="1:54" s="80" customFormat="1" ht="18" customHeight="1">
      <c r="A30" s="1"/>
      <c r="B30" s="9">
        <v>21</v>
      </c>
      <c r="C30" s="18"/>
      <c r="D30" s="45"/>
      <c r="E30" s="45"/>
      <c r="F30" s="173"/>
      <c r="G30" s="173"/>
      <c r="H30" s="46" t="str">
        <f t="shared" si="2"/>
        <v>0</v>
      </c>
      <c r="I30" s="47" t="str">
        <f t="shared" si="3"/>
        <v>0</v>
      </c>
      <c r="J30" s="48">
        <f t="shared" si="4"/>
        <v>0</v>
      </c>
      <c r="K30" s="48">
        <f t="shared" si="5"/>
        <v>0</v>
      </c>
      <c r="L30" s="49">
        <f t="shared" si="0"/>
        <v>0</v>
      </c>
      <c r="M30" s="46" t="str">
        <f t="shared" si="6"/>
        <v>0</v>
      </c>
      <c r="N30" s="47" t="str">
        <f t="shared" si="7"/>
        <v>0</v>
      </c>
      <c r="O30" s="48">
        <f t="shared" si="8"/>
        <v>0</v>
      </c>
      <c r="P30" s="48">
        <f t="shared" si="9"/>
        <v>0</v>
      </c>
      <c r="Q30" s="49">
        <f t="shared" si="1"/>
        <v>0</v>
      </c>
      <c r="R30" s="46">
        <f t="shared" si="10"/>
        <v>0</v>
      </c>
      <c r="S30" s="47">
        <f t="shared" si="11"/>
        <v>0</v>
      </c>
      <c r="T30" s="49">
        <f t="shared" si="12"/>
        <v>0</v>
      </c>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row>
    <row r="31" spans="1:54" s="80" customFormat="1" ht="18" customHeight="1">
      <c r="A31" s="1"/>
      <c r="B31" s="9">
        <v>22</v>
      </c>
      <c r="C31" s="18"/>
      <c r="D31" s="45"/>
      <c r="E31" s="45"/>
      <c r="F31" s="173"/>
      <c r="G31" s="173"/>
      <c r="H31" s="46" t="str">
        <f t="shared" si="2"/>
        <v>0</v>
      </c>
      <c r="I31" s="47" t="str">
        <f t="shared" si="3"/>
        <v>0</v>
      </c>
      <c r="J31" s="48">
        <f t="shared" si="4"/>
        <v>0</v>
      </c>
      <c r="K31" s="48">
        <f t="shared" si="5"/>
        <v>0</v>
      </c>
      <c r="L31" s="49">
        <f t="shared" si="0"/>
        <v>0</v>
      </c>
      <c r="M31" s="46" t="str">
        <f t="shared" si="6"/>
        <v>0</v>
      </c>
      <c r="N31" s="47" t="str">
        <f t="shared" si="7"/>
        <v>0</v>
      </c>
      <c r="O31" s="48">
        <f t="shared" si="8"/>
        <v>0</v>
      </c>
      <c r="P31" s="48">
        <f t="shared" si="9"/>
        <v>0</v>
      </c>
      <c r="Q31" s="49">
        <f t="shared" si="1"/>
        <v>0</v>
      </c>
      <c r="R31" s="46">
        <f t="shared" si="10"/>
        <v>0</v>
      </c>
      <c r="S31" s="47">
        <f t="shared" si="11"/>
        <v>0</v>
      </c>
      <c r="T31" s="49">
        <f t="shared" si="12"/>
        <v>0</v>
      </c>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row>
    <row r="32" spans="1:54" s="80" customFormat="1" ht="18" customHeight="1">
      <c r="A32" s="1"/>
      <c r="B32" s="9">
        <v>23</v>
      </c>
      <c r="C32" s="18"/>
      <c r="D32" s="45"/>
      <c r="E32" s="45"/>
      <c r="F32" s="173"/>
      <c r="G32" s="173"/>
      <c r="H32" s="46" t="str">
        <f t="shared" si="2"/>
        <v>0</v>
      </c>
      <c r="I32" s="47" t="str">
        <f t="shared" si="3"/>
        <v>0</v>
      </c>
      <c r="J32" s="48">
        <f t="shared" si="4"/>
        <v>0</v>
      </c>
      <c r="K32" s="48">
        <f t="shared" si="5"/>
        <v>0</v>
      </c>
      <c r="L32" s="49">
        <f t="shared" si="0"/>
        <v>0</v>
      </c>
      <c r="M32" s="46" t="str">
        <f t="shared" si="6"/>
        <v>0</v>
      </c>
      <c r="N32" s="47" t="str">
        <f t="shared" si="7"/>
        <v>0</v>
      </c>
      <c r="O32" s="48">
        <f t="shared" si="8"/>
        <v>0</v>
      </c>
      <c r="P32" s="48">
        <f t="shared" si="9"/>
        <v>0</v>
      </c>
      <c r="Q32" s="49">
        <f t="shared" si="1"/>
        <v>0</v>
      </c>
      <c r="R32" s="46">
        <f t="shared" si="10"/>
        <v>0</v>
      </c>
      <c r="S32" s="47">
        <f t="shared" si="11"/>
        <v>0</v>
      </c>
      <c r="T32" s="49">
        <f t="shared" si="12"/>
        <v>0</v>
      </c>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row>
    <row r="33" spans="1:54" s="80" customFormat="1" ht="18" customHeight="1">
      <c r="A33" s="1"/>
      <c r="B33" s="9">
        <v>24</v>
      </c>
      <c r="C33" s="18"/>
      <c r="D33" s="45"/>
      <c r="E33" s="45"/>
      <c r="F33" s="173"/>
      <c r="G33" s="173"/>
      <c r="H33" s="46" t="str">
        <f t="shared" si="2"/>
        <v>0</v>
      </c>
      <c r="I33" s="47" t="str">
        <f t="shared" si="3"/>
        <v>0</v>
      </c>
      <c r="J33" s="48">
        <f t="shared" si="4"/>
        <v>0</v>
      </c>
      <c r="K33" s="48">
        <f t="shared" si="5"/>
        <v>0</v>
      </c>
      <c r="L33" s="49">
        <f t="shared" si="0"/>
        <v>0</v>
      </c>
      <c r="M33" s="46" t="str">
        <f t="shared" si="6"/>
        <v>0</v>
      </c>
      <c r="N33" s="47" t="str">
        <f t="shared" si="7"/>
        <v>0</v>
      </c>
      <c r="O33" s="48">
        <f t="shared" si="8"/>
        <v>0</v>
      </c>
      <c r="P33" s="48">
        <f t="shared" si="9"/>
        <v>0</v>
      </c>
      <c r="Q33" s="49">
        <f t="shared" si="1"/>
        <v>0</v>
      </c>
      <c r="R33" s="46">
        <f t="shared" si="10"/>
        <v>0</v>
      </c>
      <c r="S33" s="47">
        <f t="shared" si="11"/>
        <v>0</v>
      </c>
      <c r="T33" s="49">
        <f t="shared" si="12"/>
        <v>0</v>
      </c>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row>
    <row r="34" spans="1:54" s="80" customFormat="1" ht="18" customHeight="1">
      <c r="A34" s="1"/>
      <c r="B34" s="9">
        <v>25</v>
      </c>
      <c r="C34" s="18"/>
      <c r="D34" s="45"/>
      <c r="E34" s="45"/>
      <c r="F34" s="173"/>
      <c r="G34" s="173"/>
      <c r="H34" s="46" t="str">
        <f t="shared" si="2"/>
        <v>0</v>
      </c>
      <c r="I34" s="47" t="str">
        <f t="shared" si="3"/>
        <v>0</v>
      </c>
      <c r="J34" s="48">
        <f t="shared" si="4"/>
        <v>0</v>
      </c>
      <c r="K34" s="48">
        <f t="shared" si="5"/>
        <v>0</v>
      </c>
      <c r="L34" s="49">
        <f t="shared" si="0"/>
        <v>0</v>
      </c>
      <c r="M34" s="46" t="str">
        <f t="shared" si="6"/>
        <v>0</v>
      </c>
      <c r="N34" s="47" t="str">
        <f t="shared" si="7"/>
        <v>0</v>
      </c>
      <c r="O34" s="48">
        <f t="shared" si="8"/>
        <v>0</v>
      </c>
      <c r="P34" s="48">
        <f t="shared" si="9"/>
        <v>0</v>
      </c>
      <c r="Q34" s="49">
        <f t="shared" si="1"/>
        <v>0</v>
      </c>
      <c r="R34" s="46">
        <f t="shared" si="10"/>
        <v>0</v>
      </c>
      <c r="S34" s="47">
        <f t="shared" si="11"/>
        <v>0</v>
      </c>
      <c r="T34" s="49">
        <f t="shared" si="12"/>
        <v>0</v>
      </c>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row>
    <row r="35" spans="1:54" s="80" customFormat="1" ht="18" customHeight="1">
      <c r="A35" s="1"/>
      <c r="B35" s="9">
        <v>26</v>
      </c>
      <c r="C35" s="18"/>
      <c r="D35" s="45"/>
      <c r="E35" s="45"/>
      <c r="F35" s="173"/>
      <c r="G35" s="173"/>
      <c r="H35" s="46" t="str">
        <f t="shared" si="2"/>
        <v>0</v>
      </c>
      <c r="I35" s="47" t="str">
        <f t="shared" si="3"/>
        <v>0</v>
      </c>
      <c r="J35" s="48">
        <f t="shared" si="4"/>
        <v>0</v>
      </c>
      <c r="K35" s="48">
        <f t="shared" si="5"/>
        <v>0</v>
      </c>
      <c r="L35" s="49">
        <f t="shared" si="0"/>
        <v>0</v>
      </c>
      <c r="M35" s="46" t="str">
        <f t="shared" si="6"/>
        <v>0</v>
      </c>
      <c r="N35" s="47" t="str">
        <f t="shared" si="7"/>
        <v>0</v>
      </c>
      <c r="O35" s="48">
        <f t="shared" si="8"/>
        <v>0</v>
      </c>
      <c r="P35" s="48">
        <f t="shared" si="9"/>
        <v>0</v>
      </c>
      <c r="Q35" s="49">
        <f t="shared" si="1"/>
        <v>0</v>
      </c>
      <c r="R35" s="46">
        <f t="shared" si="10"/>
        <v>0</v>
      </c>
      <c r="S35" s="47">
        <f t="shared" si="11"/>
        <v>0</v>
      </c>
      <c r="T35" s="49">
        <f t="shared" si="12"/>
        <v>0</v>
      </c>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row>
    <row r="36" spans="1:54" s="80" customFormat="1" ht="18" customHeight="1">
      <c r="A36" s="1"/>
      <c r="B36" s="9">
        <v>27</v>
      </c>
      <c r="C36" s="19"/>
      <c r="D36" s="45"/>
      <c r="E36" s="45"/>
      <c r="F36" s="173"/>
      <c r="G36" s="173"/>
      <c r="H36" s="46" t="str">
        <f t="shared" si="2"/>
        <v>0</v>
      </c>
      <c r="I36" s="47" t="str">
        <f t="shared" si="3"/>
        <v>0</v>
      </c>
      <c r="J36" s="48">
        <f t="shared" si="4"/>
        <v>0</v>
      </c>
      <c r="K36" s="48">
        <f t="shared" si="5"/>
        <v>0</v>
      </c>
      <c r="L36" s="49">
        <f t="shared" si="0"/>
        <v>0</v>
      </c>
      <c r="M36" s="46" t="str">
        <f t="shared" si="6"/>
        <v>0</v>
      </c>
      <c r="N36" s="47" t="str">
        <f t="shared" si="7"/>
        <v>0</v>
      </c>
      <c r="O36" s="48">
        <f t="shared" si="8"/>
        <v>0</v>
      </c>
      <c r="P36" s="48">
        <f t="shared" si="9"/>
        <v>0</v>
      </c>
      <c r="Q36" s="49">
        <f t="shared" si="1"/>
        <v>0</v>
      </c>
      <c r="R36" s="46">
        <f t="shared" si="10"/>
        <v>0</v>
      </c>
      <c r="S36" s="47">
        <f t="shared" si="11"/>
        <v>0</v>
      </c>
      <c r="T36" s="49">
        <f t="shared" si="12"/>
        <v>0</v>
      </c>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row>
    <row r="37" spans="1:54" s="80" customFormat="1" ht="18" customHeight="1">
      <c r="A37" s="1"/>
      <c r="B37" s="9">
        <v>28</v>
      </c>
      <c r="C37" s="19"/>
      <c r="D37" s="45"/>
      <c r="E37" s="45"/>
      <c r="F37" s="173"/>
      <c r="G37" s="173"/>
      <c r="H37" s="46" t="str">
        <f t="shared" si="2"/>
        <v>0</v>
      </c>
      <c r="I37" s="47" t="str">
        <f t="shared" si="3"/>
        <v>0</v>
      </c>
      <c r="J37" s="48">
        <f t="shared" si="4"/>
        <v>0</v>
      </c>
      <c r="K37" s="48">
        <f t="shared" si="5"/>
        <v>0</v>
      </c>
      <c r="L37" s="49">
        <f t="shared" si="0"/>
        <v>0</v>
      </c>
      <c r="M37" s="46" t="str">
        <f t="shared" si="6"/>
        <v>0</v>
      </c>
      <c r="N37" s="47" t="str">
        <f t="shared" si="7"/>
        <v>0</v>
      </c>
      <c r="O37" s="48">
        <f t="shared" si="8"/>
        <v>0</v>
      </c>
      <c r="P37" s="48">
        <f t="shared" si="9"/>
        <v>0</v>
      </c>
      <c r="Q37" s="49">
        <f t="shared" si="1"/>
        <v>0</v>
      </c>
      <c r="R37" s="46">
        <f t="shared" si="10"/>
        <v>0</v>
      </c>
      <c r="S37" s="47">
        <f t="shared" si="11"/>
        <v>0</v>
      </c>
      <c r="T37" s="49">
        <f t="shared" si="12"/>
        <v>0</v>
      </c>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row>
    <row r="38" spans="1:54" s="80" customFormat="1" ht="18" customHeight="1">
      <c r="A38" s="1"/>
      <c r="B38" s="9">
        <v>29</v>
      </c>
      <c r="C38" s="19"/>
      <c r="D38" s="45"/>
      <c r="E38" s="45"/>
      <c r="F38" s="173"/>
      <c r="G38" s="173"/>
      <c r="H38" s="46" t="str">
        <f t="shared" si="2"/>
        <v>0</v>
      </c>
      <c r="I38" s="47" t="str">
        <f t="shared" si="3"/>
        <v>0</v>
      </c>
      <c r="J38" s="48">
        <f t="shared" si="4"/>
        <v>0</v>
      </c>
      <c r="K38" s="48">
        <f t="shared" si="5"/>
        <v>0</v>
      </c>
      <c r="L38" s="49">
        <f t="shared" si="0"/>
        <v>0</v>
      </c>
      <c r="M38" s="46" t="str">
        <f t="shared" si="6"/>
        <v>0</v>
      </c>
      <c r="N38" s="47" t="str">
        <f t="shared" si="7"/>
        <v>0</v>
      </c>
      <c r="O38" s="48">
        <f t="shared" si="8"/>
        <v>0</v>
      </c>
      <c r="P38" s="48">
        <f t="shared" si="9"/>
        <v>0</v>
      </c>
      <c r="Q38" s="49">
        <f t="shared" si="1"/>
        <v>0</v>
      </c>
      <c r="R38" s="46">
        <f t="shared" si="10"/>
        <v>0</v>
      </c>
      <c r="S38" s="47">
        <f t="shared" si="11"/>
        <v>0</v>
      </c>
      <c r="T38" s="49">
        <f t="shared" si="12"/>
        <v>0</v>
      </c>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row>
    <row r="39" spans="1:54" s="80" customFormat="1" ht="18" customHeight="1">
      <c r="A39" s="1"/>
      <c r="B39" s="17">
        <v>30</v>
      </c>
      <c r="C39" s="20"/>
      <c r="D39" s="50"/>
      <c r="E39" s="50"/>
      <c r="F39" s="174"/>
      <c r="G39" s="174"/>
      <c r="H39" s="51" t="str">
        <f t="shared" si="2"/>
        <v>0</v>
      </c>
      <c r="I39" s="52" t="str">
        <f t="shared" si="3"/>
        <v>0</v>
      </c>
      <c r="J39" s="53">
        <f t="shared" si="4"/>
        <v>0</v>
      </c>
      <c r="K39" s="52">
        <f t="shared" si="5"/>
        <v>0</v>
      </c>
      <c r="L39" s="54">
        <f t="shared" si="0"/>
        <v>0</v>
      </c>
      <c r="M39" s="51" t="str">
        <f t="shared" si="6"/>
        <v>0</v>
      </c>
      <c r="N39" s="52" t="str">
        <f t="shared" si="7"/>
        <v>0</v>
      </c>
      <c r="O39" s="52">
        <f t="shared" si="8"/>
        <v>0</v>
      </c>
      <c r="P39" s="52">
        <f t="shared" si="9"/>
        <v>0</v>
      </c>
      <c r="Q39" s="54">
        <f t="shared" si="1"/>
        <v>0</v>
      </c>
      <c r="R39" s="56">
        <f t="shared" si="10"/>
        <v>0</v>
      </c>
      <c r="S39" s="57">
        <f t="shared" si="11"/>
        <v>0</v>
      </c>
      <c r="T39" s="58">
        <f t="shared" si="12"/>
        <v>0</v>
      </c>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row>
    <row r="40" spans="1:54" s="80" customFormat="1" ht="14.25">
      <c r="A40" s="1"/>
      <c r="B40" s="1"/>
      <c r="C40" s="1"/>
      <c r="D40" s="112" t="s">
        <v>7</v>
      </c>
      <c r="E40" s="113"/>
      <c r="F40" s="113"/>
      <c r="G40" s="113"/>
      <c r="H40" s="113"/>
      <c r="I40" s="113"/>
      <c r="J40" s="113"/>
      <c r="K40" s="113"/>
      <c r="L40" s="55"/>
      <c r="M40" s="85"/>
      <c r="N40" s="85"/>
      <c r="O40" s="85"/>
      <c r="P40" s="85"/>
      <c r="Q40" s="85"/>
      <c r="R40" s="59">
        <f>SUM(R10:R39)</f>
        <v>0</v>
      </c>
      <c r="S40" s="60">
        <f>SUM(S10:S39)</f>
        <v>0</v>
      </c>
      <c r="T40" s="61">
        <f>SUM(T10:T39)</f>
        <v>0</v>
      </c>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row>
    <row r="41" spans="1:54" s="80" customFormat="1" ht="13.5">
      <c r="A41" s="1"/>
      <c r="B41" s="1"/>
      <c r="C41" s="1"/>
      <c r="D41" s="81"/>
      <c r="E41" s="81"/>
      <c r="F41" s="81"/>
      <c r="G41" s="81"/>
      <c r="H41" s="81"/>
      <c r="I41" s="81"/>
      <c r="J41" s="81"/>
      <c r="K41" s="81"/>
      <c r="L41" s="6"/>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row>
    <row r="42" spans="1:54" s="80" customFormat="1" ht="13.5">
      <c r="A42" s="81"/>
      <c r="B42" s="81"/>
      <c r="C42" s="81"/>
      <c r="D42" s="82"/>
      <c r="E42" s="82"/>
      <c r="F42" s="82"/>
      <c r="G42" s="82"/>
      <c r="H42" s="82"/>
      <c r="I42" s="82"/>
      <c r="J42" s="82"/>
      <c r="K42" s="82"/>
      <c r="L42" s="82"/>
      <c r="M42" s="82"/>
      <c r="N42" s="82"/>
      <c r="O42" s="82"/>
      <c r="P42" s="82"/>
      <c r="Q42" s="82"/>
      <c r="R42" s="82"/>
      <c r="S42" s="82"/>
      <c r="T42" s="82"/>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row>
    <row r="43" spans="1:54" s="80" customFormat="1" ht="13.5">
      <c r="A43" s="81"/>
      <c r="B43" s="81"/>
      <c r="C43" s="81"/>
      <c r="D43" s="82"/>
      <c r="E43" s="82"/>
      <c r="F43" s="82"/>
      <c r="G43" s="82"/>
      <c r="H43" s="82"/>
      <c r="I43" s="82"/>
      <c r="J43" s="82"/>
      <c r="K43" s="82"/>
      <c r="L43" s="82"/>
      <c r="M43" s="82"/>
      <c r="N43" s="82"/>
      <c r="O43" s="82"/>
      <c r="P43" s="82"/>
      <c r="Q43" s="82"/>
      <c r="R43" s="82"/>
      <c r="S43" s="82"/>
      <c r="T43" s="82"/>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row>
    <row r="44" spans="1:54" s="80" customFormat="1" ht="13.5">
      <c r="A44" s="81"/>
      <c r="B44" s="81"/>
      <c r="C44" s="81"/>
      <c r="D44" s="82"/>
      <c r="E44" s="82"/>
      <c r="F44" s="82"/>
      <c r="G44" s="82"/>
      <c r="H44" s="82"/>
      <c r="I44" s="82"/>
      <c r="J44" s="82"/>
      <c r="K44" s="82"/>
      <c r="L44" s="82"/>
      <c r="M44" s="82"/>
      <c r="N44" s="82"/>
      <c r="O44" s="82"/>
      <c r="P44" s="82"/>
      <c r="Q44" s="82"/>
      <c r="R44" s="82"/>
      <c r="S44" s="82"/>
      <c r="T44" s="82"/>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row>
    <row r="45" spans="1:54" s="80" customFormat="1" ht="13.5">
      <c r="A45" s="81"/>
      <c r="B45" s="81"/>
      <c r="C45" s="81"/>
      <c r="D45" s="82"/>
      <c r="E45" s="82"/>
      <c r="F45" s="82"/>
      <c r="G45" s="82"/>
      <c r="H45" s="82"/>
      <c r="I45" s="82"/>
      <c r="J45" s="82"/>
      <c r="K45" s="82"/>
      <c r="L45" s="82"/>
      <c r="M45" s="82"/>
      <c r="N45" s="82"/>
      <c r="O45" s="82"/>
      <c r="P45" s="82"/>
      <c r="Q45" s="82"/>
      <c r="R45" s="82"/>
      <c r="S45" s="82"/>
      <c r="T45" s="82"/>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row>
    <row r="46" spans="1:54" s="80" customFormat="1" ht="13.5">
      <c r="A46" s="81"/>
      <c r="B46" s="81"/>
      <c r="C46" s="81"/>
      <c r="D46" s="82"/>
      <c r="E46" s="82"/>
      <c r="F46" s="82"/>
      <c r="G46" s="82"/>
      <c r="H46" s="82"/>
      <c r="I46" s="82"/>
      <c r="J46" s="82"/>
      <c r="K46" s="82"/>
      <c r="L46" s="82"/>
      <c r="M46" s="82"/>
      <c r="N46" s="82"/>
      <c r="O46" s="82"/>
      <c r="P46" s="82"/>
      <c r="Q46" s="82"/>
      <c r="R46" s="82"/>
      <c r="S46" s="82"/>
      <c r="T46" s="82"/>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row>
    <row r="47" spans="1:54" s="80" customFormat="1" ht="13.5">
      <c r="A47" s="81"/>
      <c r="B47" s="81"/>
      <c r="C47" s="81"/>
      <c r="D47" s="82"/>
      <c r="E47" s="82"/>
      <c r="F47" s="82"/>
      <c r="G47" s="82"/>
      <c r="H47" s="82"/>
      <c r="I47" s="82"/>
      <c r="J47" s="82"/>
      <c r="K47" s="82"/>
      <c r="L47" s="82"/>
      <c r="M47" s="82"/>
      <c r="N47" s="82"/>
      <c r="O47" s="82"/>
      <c r="P47" s="82"/>
      <c r="Q47" s="82"/>
      <c r="R47" s="82"/>
      <c r="S47" s="82"/>
      <c r="T47" s="82"/>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row>
    <row r="48" spans="1:54" s="80" customFormat="1" ht="13.5">
      <c r="A48" s="81"/>
      <c r="B48" s="81"/>
      <c r="C48" s="81"/>
      <c r="D48" s="82"/>
      <c r="E48" s="82"/>
      <c r="F48" s="82"/>
      <c r="G48" s="82"/>
      <c r="H48" s="82"/>
      <c r="I48" s="82"/>
      <c r="J48" s="82"/>
      <c r="K48" s="82"/>
      <c r="L48" s="82"/>
      <c r="M48" s="82"/>
      <c r="N48" s="82"/>
      <c r="O48" s="82"/>
      <c r="P48" s="82"/>
      <c r="Q48" s="82"/>
      <c r="R48" s="82"/>
      <c r="S48" s="82"/>
      <c r="T48" s="82"/>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row>
    <row r="49" spans="1:54" s="80" customFormat="1" ht="13.5">
      <c r="A49" s="81"/>
      <c r="B49" s="81"/>
      <c r="C49" s="81"/>
      <c r="D49" s="82"/>
      <c r="E49" s="82"/>
      <c r="F49" s="82"/>
      <c r="G49" s="82"/>
      <c r="H49" s="82"/>
      <c r="I49" s="82"/>
      <c r="J49" s="82"/>
      <c r="K49" s="82"/>
      <c r="L49" s="82"/>
      <c r="M49" s="82"/>
      <c r="N49" s="82"/>
      <c r="O49" s="82"/>
      <c r="P49" s="82"/>
      <c r="Q49" s="82"/>
      <c r="R49" s="82"/>
      <c r="S49" s="82"/>
      <c r="T49" s="82"/>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row>
    <row r="50" spans="1:54" s="80" customFormat="1" ht="13.5">
      <c r="A50" s="81"/>
      <c r="B50" s="81"/>
      <c r="C50" s="81"/>
      <c r="D50" s="82"/>
      <c r="E50" s="82"/>
      <c r="F50" s="82"/>
      <c r="G50" s="82"/>
      <c r="H50" s="82"/>
      <c r="I50" s="82"/>
      <c r="J50" s="82"/>
      <c r="K50" s="82"/>
      <c r="L50" s="82"/>
      <c r="M50" s="82"/>
      <c r="N50" s="82"/>
      <c r="O50" s="82"/>
      <c r="P50" s="82"/>
      <c r="Q50" s="82"/>
      <c r="R50" s="82"/>
      <c r="S50" s="82"/>
      <c r="T50" s="82"/>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row>
    <row r="51" spans="1:54" s="80" customFormat="1" ht="13.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row>
    <row r="52" spans="1:54" s="80" customFormat="1" ht="13.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row>
    <row r="53" spans="1:54" s="80" customFormat="1" ht="13.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row>
    <row r="54" spans="1:54" s="80" customFormat="1" ht="13.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row>
    <row r="55" spans="1:54" s="80" customFormat="1" ht="13.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row>
    <row r="56" spans="1:54" s="80" customFormat="1" ht="13.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row>
    <row r="57" spans="1:54" s="80" customFormat="1" ht="13.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row>
    <row r="58" spans="1:54" s="80" customFormat="1" ht="13.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row>
    <row r="59" spans="1:54" s="80" customFormat="1" ht="13.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row>
    <row r="60" spans="1:54" s="80" customFormat="1" ht="13.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row>
    <row r="61" spans="1:54" s="80" customFormat="1" ht="13.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row>
    <row r="62" spans="1:54" s="80" customFormat="1" ht="13.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row>
    <row r="63" spans="1:54" s="80" customFormat="1" ht="13.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row>
    <row r="64" spans="1:54" s="80" customFormat="1" ht="13.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row>
    <row r="65" spans="1:54" s="80" customFormat="1" ht="13.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row>
    <row r="66" spans="1:54" s="80" customFormat="1" ht="13.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row>
    <row r="67" spans="1:54" s="80" customFormat="1" ht="13.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row>
    <row r="68" spans="1:54" s="80" customFormat="1" ht="13.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row>
    <row r="69" spans="1:54" s="80" customFormat="1" ht="13.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row>
    <row r="70" spans="1:54" s="80" customFormat="1" ht="13.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row>
    <row r="71" spans="1:54" s="80" customFormat="1" ht="13.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row>
    <row r="72" spans="1:54" s="80" customFormat="1" ht="13.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row>
    <row r="73" spans="1:54" s="80" customFormat="1" ht="13.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row>
    <row r="74" spans="1:54" s="80" customFormat="1" ht="13.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row>
    <row r="75" spans="1:54" s="80" customFormat="1" ht="13.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row>
    <row r="76" spans="1:54" s="80" customFormat="1" ht="13.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row>
    <row r="77" spans="1:54" s="80" customFormat="1" ht="13.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row>
    <row r="78" spans="1:54" s="80" customFormat="1" ht="13.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row>
    <row r="79" spans="1:54" s="80" customFormat="1" ht="13.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row>
    <row r="80" spans="1:54" s="80" customFormat="1" ht="13.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row>
    <row r="81" spans="1:54" s="80" customFormat="1" ht="13.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row>
    <row r="82" spans="1:54" s="80" customFormat="1" ht="13.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row>
    <row r="83" spans="1:54" s="80" customFormat="1" ht="13.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row>
    <row r="84" spans="1:54" s="80" customFormat="1" ht="13.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row>
    <row r="85" spans="1:54" s="80" customFormat="1" ht="13.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row>
    <row r="86" spans="1:54" s="80" customFormat="1" ht="13.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row>
    <row r="87" spans="1:54" s="80" customFormat="1" ht="13.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row>
    <row r="88" spans="1:54" s="80" customFormat="1" ht="13.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row>
    <row r="89" spans="1:54" s="80" customFormat="1" ht="13.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row>
    <row r="90" spans="1:54" s="80" customFormat="1" ht="13.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row>
    <row r="91" spans="1:54" s="80" customFormat="1" ht="13.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row>
    <row r="92" spans="1:54" s="80" customFormat="1" ht="13.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row>
    <row r="93" spans="1:54" s="80" customFormat="1" ht="13.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row>
    <row r="94" spans="1:54" s="80" customFormat="1" ht="13.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row>
    <row r="95" spans="1:54" s="80" customFormat="1" ht="13.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row>
    <row r="96" spans="1:54" s="80" customFormat="1" ht="13.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row>
    <row r="97" spans="1:54" s="80" customFormat="1" ht="13.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row>
    <row r="98" spans="1:54" s="80" customFormat="1" ht="13.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row>
    <row r="99" spans="1:54" s="80" customFormat="1" ht="13.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row>
    <row r="100" spans="1:54" s="80" customFormat="1" ht="13.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row>
    <row r="101" spans="1:54" s="80" customFormat="1" ht="13.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row>
    <row r="102" spans="1:54" s="80" customFormat="1" ht="13.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row>
    <row r="103" spans="1:54" s="80" customFormat="1" ht="13.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row>
    <row r="104" spans="1:54" s="80" customFormat="1" ht="13.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row>
    <row r="105" spans="1:54" s="80" customFormat="1" ht="13.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row>
    <row r="106" spans="1:54" s="80" customFormat="1" ht="13.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row>
    <row r="107" spans="1:54" s="80" customFormat="1" ht="13.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row>
    <row r="108" spans="1:54" s="80" customFormat="1" ht="13.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row>
    <row r="109" spans="1:54" s="80" customFormat="1" ht="13.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row>
    <row r="110" spans="1:54" s="80" customFormat="1" ht="13.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row>
    <row r="111" spans="1:54" s="80" customFormat="1" ht="13.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row>
    <row r="112" spans="1:54" s="80" customFormat="1" ht="13.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row>
    <row r="113" spans="1:54" s="80" customFormat="1" ht="13.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row>
    <row r="114" spans="1:54" s="80" customFormat="1" ht="13.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row>
    <row r="115" spans="1:54" s="80" customFormat="1" ht="13.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row>
    <row r="116" spans="1:54" s="80" customFormat="1" ht="13.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row>
    <row r="117" spans="1:54" s="80" customFormat="1" ht="13.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row>
    <row r="118" spans="1:54" s="80" customFormat="1" ht="13.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row>
    <row r="119" spans="1:54" s="80" customFormat="1" ht="13.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row>
    <row r="120" spans="1:54" s="80" customFormat="1" ht="13.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row>
    <row r="121" spans="1:54" s="80" customFormat="1" ht="13.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row>
    <row r="122" spans="1:54" s="80" customFormat="1" ht="13.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row>
    <row r="123" spans="1:54" s="80" customFormat="1" ht="13.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row>
    <row r="124" spans="1:54" s="80" customFormat="1" ht="13.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row>
    <row r="125" spans="1:54" s="80" customFormat="1" ht="13.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row>
    <row r="126" spans="1:54" s="80" customFormat="1" ht="13.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row>
    <row r="127" spans="1:54" s="80" customFormat="1" ht="13.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row>
    <row r="128" spans="1:54" s="80" customFormat="1" ht="13.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row>
    <row r="129" spans="1:54" s="80" customFormat="1" ht="13.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row>
    <row r="130" spans="1:54" s="80" customFormat="1" ht="13.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row>
    <row r="131" spans="1:54" s="80" customFormat="1" ht="13.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row>
    <row r="132" spans="1:54" s="80" customFormat="1" ht="13.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row>
    <row r="133" spans="1:54" s="80" customFormat="1" ht="13.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row>
    <row r="134" spans="1:54" s="80" customFormat="1" ht="13.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row>
    <row r="135" spans="1:54" s="80" customFormat="1" ht="13.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row>
    <row r="136" spans="1:54" s="80" customFormat="1" ht="13.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row>
    <row r="137" spans="1:54" s="80" customFormat="1" ht="13.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row>
    <row r="138" spans="1:54" s="80" customFormat="1" ht="13.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row>
    <row r="139" spans="1:54" s="80" customFormat="1" ht="13.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row>
    <row r="140" spans="1:54" s="80" customFormat="1" ht="13.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row>
    <row r="141" spans="1:54" s="80" customFormat="1" ht="13.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row>
    <row r="142" spans="1:54" s="80" customFormat="1" ht="13.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row>
    <row r="143" spans="1:54" s="80" customFormat="1" ht="13.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row>
    <row r="144" spans="1:54" s="80" customFormat="1" ht="13.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row>
    <row r="145" spans="1:54" s="80" customFormat="1" ht="13.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row>
    <row r="146" spans="1:54" s="80" customFormat="1" ht="13.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row>
    <row r="147" spans="1:54" s="80" customFormat="1" ht="13.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row>
    <row r="148" spans="1:54" s="80" customFormat="1" ht="13.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row>
    <row r="149" spans="1:54" s="80" customFormat="1" ht="13.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row>
    <row r="150" spans="1:54" s="80" customFormat="1" ht="13.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row>
    <row r="151" s="80" customFormat="1" ht="13.5"/>
    <row r="152" s="80" customFormat="1" ht="13.5"/>
    <row r="153" s="80" customFormat="1" ht="13.5"/>
    <row r="154" s="80" customFormat="1" ht="13.5"/>
    <row r="155" s="80" customFormat="1" ht="13.5"/>
    <row r="156" s="80" customFormat="1" ht="13.5"/>
    <row r="157" s="80" customFormat="1" ht="13.5"/>
    <row r="158" s="80" customFormat="1" ht="13.5"/>
    <row r="159" s="80" customFormat="1" ht="13.5"/>
    <row r="160" s="80" customFormat="1" ht="13.5"/>
    <row r="161" s="80" customFormat="1" ht="13.5"/>
    <row r="162" s="80" customFormat="1" ht="13.5"/>
    <row r="163" s="80" customFormat="1" ht="13.5"/>
    <row r="164" s="80" customFormat="1" ht="13.5"/>
    <row r="165" s="80" customFormat="1" ht="13.5"/>
    <row r="166" s="80" customFormat="1" ht="13.5"/>
    <row r="167" s="80" customFormat="1" ht="13.5"/>
    <row r="168" s="80" customFormat="1" ht="13.5"/>
    <row r="169" s="80" customFormat="1" ht="13.5"/>
    <row r="170" s="80" customFormat="1" ht="13.5"/>
    <row r="171" s="80" customFormat="1" ht="13.5"/>
    <row r="172" s="80" customFormat="1" ht="13.5"/>
    <row r="173" s="80" customFormat="1" ht="13.5"/>
    <row r="174" s="80" customFormat="1" ht="13.5"/>
    <row r="175" s="80" customFormat="1" ht="13.5"/>
    <row r="176" s="80" customFormat="1" ht="13.5"/>
    <row r="177" s="80" customFormat="1" ht="13.5"/>
    <row r="178" s="80" customFormat="1" ht="13.5"/>
    <row r="179" s="80" customFormat="1" ht="13.5"/>
    <row r="180" s="80" customFormat="1" ht="13.5"/>
    <row r="181" s="80" customFormat="1" ht="13.5"/>
    <row r="182" s="80" customFormat="1" ht="13.5"/>
    <row r="183" s="80" customFormat="1" ht="13.5"/>
    <row r="184" s="80" customFormat="1" ht="13.5"/>
    <row r="185" s="80" customFormat="1" ht="13.5"/>
    <row r="186" s="80" customFormat="1" ht="13.5"/>
    <row r="187" s="80" customFormat="1" ht="13.5"/>
    <row r="188" s="80" customFormat="1" ht="13.5"/>
    <row r="189" s="80" customFormat="1" ht="13.5"/>
    <row r="190" s="80" customFormat="1" ht="13.5"/>
    <row r="191" s="80" customFormat="1" ht="13.5"/>
    <row r="192" s="80" customFormat="1" ht="13.5"/>
    <row r="193" s="80" customFormat="1" ht="13.5"/>
    <row r="194" s="80" customFormat="1" ht="13.5"/>
    <row r="195" s="80" customFormat="1" ht="13.5"/>
    <row r="196" s="80" customFormat="1" ht="13.5"/>
    <row r="197" s="80" customFormat="1" ht="13.5"/>
    <row r="198" s="80" customFormat="1" ht="13.5"/>
    <row r="199" s="80" customFormat="1" ht="13.5"/>
    <row r="200" s="80" customFormat="1" ht="13.5"/>
    <row r="201" s="80" customFormat="1" ht="13.5"/>
    <row r="202" s="80" customFormat="1" ht="13.5"/>
    <row r="203" s="80" customFormat="1" ht="13.5"/>
    <row r="204" s="80" customFormat="1" ht="13.5"/>
    <row r="205" s="80" customFormat="1" ht="13.5"/>
    <row r="206" s="80" customFormat="1" ht="13.5"/>
    <row r="207" s="80" customFormat="1" ht="13.5"/>
    <row r="208" s="80" customFormat="1" ht="13.5"/>
    <row r="209" s="80" customFormat="1" ht="13.5"/>
    <row r="210" s="80" customFormat="1" ht="13.5"/>
    <row r="211" s="80" customFormat="1" ht="13.5"/>
    <row r="212" s="80" customFormat="1" ht="13.5"/>
    <row r="213" s="80" customFormat="1" ht="13.5"/>
    <row r="214" s="80" customFormat="1" ht="13.5"/>
    <row r="215" s="80" customFormat="1" ht="13.5"/>
    <row r="216" s="80" customFormat="1" ht="13.5"/>
    <row r="217" s="80" customFormat="1" ht="13.5"/>
    <row r="218" s="80" customFormat="1" ht="13.5"/>
    <row r="219" s="80" customFormat="1" ht="13.5"/>
    <row r="220" s="80" customFormat="1" ht="13.5"/>
    <row r="221" s="80" customFormat="1" ht="13.5"/>
    <row r="222" s="80" customFormat="1" ht="13.5"/>
    <row r="223" s="80" customFormat="1" ht="13.5"/>
    <row r="224" s="80" customFormat="1" ht="13.5"/>
    <row r="225" s="80" customFormat="1" ht="13.5"/>
    <row r="226" s="80" customFormat="1" ht="13.5"/>
    <row r="227" s="80" customFormat="1" ht="13.5"/>
    <row r="228" s="80" customFormat="1" ht="13.5"/>
    <row r="229" s="80" customFormat="1" ht="13.5"/>
    <row r="230" s="80" customFormat="1" ht="13.5"/>
    <row r="231" s="80" customFormat="1" ht="13.5"/>
    <row r="232" s="80" customFormat="1" ht="13.5"/>
    <row r="233" s="80" customFormat="1" ht="13.5"/>
    <row r="234" s="80" customFormat="1" ht="13.5"/>
    <row r="235" s="80" customFormat="1" ht="13.5"/>
    <row r="236" s="80" customFormat="1" ht="13.5"/>
    <row r="237" s="80" customFormat="1" ht="13.5"/>
    <row r="238" s="80" customFormat="1" ht="13.5"/>
    <row r="239" s="80" customFormat="1" ht="13.5"/>
    <row r="240" s="80" customFormat="1" ht="13.5"/>
    <row r="241" s="80" customFormat="1" ht="13.5"/>
    <row r="242" s="80" customFormat="1" ht="13.5"/>
    <row r="243" s="80" customFormat="1" ht="13.5"/>
    <row r="244" s="80" customFormat="1" ht="13.5"/>
    <row r="245" s="80" customFormat="1" ht="13.5"/>
    <row r="246" s="80" customFormat="1" ht="13.5"/>
    <row r="247" s="80" customFormat="1" ht="13.5"/>
    <row r="248" s="80" customFormat="1" ht="13.5"/>
    <row r="249" s="80" customFormat="1" ht="13.5"/>
    <row r="250" s="80" customFormat="1" ht="13.5"/>
    <row r="251" s="80" customFormat="1" ht="13.5"/>
    <row r="252" s="80" customFormat="1" ht="13.5"/>
    <row r="253" s="80" customFormat="1" ht="13.5"/>
    <row r="254" s="80" customFormat="1" ht="13.5"/>
    <row r="255" s="80" customFormat="1" ht="13.5"/>
    <row r="256" s="80" customFormat="1" ht="13.5"/>
    <row r="257" s="80" customFormat="1" ht="13.5"/>
    <row r="258" s="80" customFormat="1" ht="13.5"/>
    <row r="259" s="80" customFormat="1" ht="13.5"/>
    <row r="260" s="80" customFormat="1" ht="13.5"/>
    <row r="261" s="80" customFormat="1" ht="13.5"/>
    <row r="262" s="80" customFormat="1" ht="13.5"/>
    <row r="263" s="80" customFormat="1" ht="13.5"/>
    <row r="264" s="80" customFormat="1" ht="13.5"/>
    <row r="265" s="80" customFormat="1" ht="13.5"/>
    <row r="266" s="80" customFormat="1" ht="13.5"/>
    <row r="267" s="80" customFormat="1" ht="13.5"/>
    <row r="268" s="80" customFormat="1" ht="13.5"/>
    <row r="269" s="80" customFormat="1" ht="13.5"/>
    <row r="270" s="80" customFormat="1" ht="13.5"/>
    <row r="271" s="80" customFormat="1" ht="13.5"/>
    <row r="272" s="80" customFormat="1" ht="13.5"/>
    <row r="273" s="80" customFormat="1" ht="13.5"/>
    <row r="274" s="80" customFormat="1" ht="13.5"/>
    <row r="275" s="80" customFormat="1" ht="13.5"/>
    <row r="276" s="80" customFormat="1" ht="13.5"/>
    <row r="277" s="80" customFormat="1" ht="13.5"/>
    <row r="278" s="80" customFormat="1" ht="13.5"/>
    <row r="279" s="80" customFormat="1" ht="13.5"/>
    <row r="280" s="80" customFormat="1" ht="13.5"/>
    <row r="281" s="80" customFormat="1" ht="13.5"/>
    <row r="282" s="80" customFormat="1" ht="13.5"/>
    <row r="283" s="80" customFormat="1" ht="13.5"/>
    <row r="284" s="80" customFormat="1" ht="13.5"/>
    <row r="285" s="80" customFormat="1" ht="13.5"/>
    <row r="286" s="80" customFormat="1" ht="13.5"/>
    <row r="287" s="80" customFormat="1" ht="13.5"/>
    <row r="288" s="80" customFormat="1" ht="13.5"/>
    <row r="289" s="80" customFormat="1" ht="13.5"/>
    <row r="290" s="80" customFormat="1" ht="13.5"/>
    <row r="291" s="80" customFormat="1" ht="13.5"/>
    <row r="292" s="80" customFormat="1" ht="13.5"/>
    <row r="293" s="80" customFormat="1" ht="13.5"/>
    <row r="294" s="80" customFormat="1" ht="13.5"/>
    <row r="295" s="80" customFormat="1" ht="13.5"/>
    <row r="296" s="80" customFormat="1" ht="13.5"/>
    <row r="297" s="80" customFormat="1" ht="13.5"/>
    <row r="298" s="80" customFormat="1" ht="13.5"/>
    <row r="299" s="80" customFormat="1" ht="13.5"/>
    <row r="300" s="80" customFormat="1" ht="13.5"/>
    <row r="301" s="80" customFormat="1" ht="13.5"/>
    <row r="302" s="80" customFormat="1" ht="13.5"/>
    <row r="303" s="80" customFormat="1" ht="13.5"/>
    <row r="304" s="80" customFormat="1" ht="13.5"/>
    <row r="305" s="80" customFormat="1" ht="13.5"/>
    <row r="306" s="80" customFormat="1" ht="13.5"/>
    <row r="307" s="80" customFormat="1" ht="13.5"/>
    <row r="308" s="80" customFormat="1" ht="13.5"/>
    <row r="309" s="80" customFormat="1" ht="13.5"/>
    <row r="310" s="80" customFormat="1" ht="13.5"/>
    <row r="311" s="80" customFormat="1" ht="13.5"/>
    <row r="312" s="80" customFormat="1" ht="13.5"/>
    <row r="313" s="80" customFormat="1" ht="13.5"/>
    <row r="314" s="80" customFormat="1" ht="13.5"/>
    <row r="315" s="80" customFormat="1" ht="13.5"/>
    <row r="316" s="80" customFormat="1" ht="13.5"/>
    <row r="317" s="80" customFormat="1" ht="13.5"/>
    <row r="318" s="80" customFormat="1" ht="13.5"/>
    <row r="319" s="80" customFormat="1" ht="13.5"/>
    <row r="320" s="80" customFormat="1" ht="13.5"/>
    <row r="321" s="80" customFormat="1" ht="13.5"/>
    <row r="322" s="80" customFormat="1" ht="13.5"/>
    <row r="323" s="80" customFormat="1" ht="13.5"/>
    <row r="324" s="80" customFormat="1" ht="13.5"/>
    <row r="325" s="80" customFormat="1" ht="13.5"/>
    <row r="326" s="80" customFormat="1" ht="13.5"/>
    <row r="327" s="80" customFormat="1" ht="13.5"/>
    <row r="328" s="80" customFormat="1" ht="13.5"/>
    <row r="329" s="80" customFormat="1" ht="13.5"/>
    <row r="330" s="80" customFormat="1" ht="13.5"/>
    <row r="331" s="80" customFormat="1" ht="13.5"/>
    <row r="332" s="80" customFormat="1" ht="13.5"/>
    <row r="333" s="80" customFormat="1" ht="13.5"/>
    <row r="334" s="80" customFormat="1" ht="13.5"/>
    <row r="335" s="80" customFormat="1" ht="13.5"/>
    <row r="336" s="80" customFormat="1" ht="13.5"/>
    <row r="337" s="80" customFormat="1" ht="13.5"/>
    <row r="338" s="80" customFormat="1" ht="13.5"/>
    <row r="339" s="80" customFormat="1" ht="13.5"/>
    <row r="340" s="80" customFormat="1" ht="13.5"/>
    <row r="341" s="80" customFormat="1" ht="13.5"/>
    <row r="342" s="80" customFormat="1" ht="13.5"/>
    <row r="343" s="80" customFormat="1" ht="13.5"/>
    <row r="344" s="80" customFormat="1" ht="13.5"/>
    <row r="345" s="80" customFormat="1" ht="13.5"/>
    <row r="346" s="80" customFormat="1" ht="13.5"/>
    <row r="347" s="80" customFormat="1" ht="13.5"/>
    <row r="348" s="80" customFormat="1" ht="13.5"/>
    <row r="349" s="80" customFormat="1" ht="13.5"/>
    <row r="350" s="80" customFormat="1" ht="13.5"/>
    <row r="351" s="80" customFormat="1" ht="13.5"/>
    <row r="352" s="80" customFormat="1" ht="13.5"/>
    <row r="353" s="80" customFormat="1" ht="13.5"/>
    <row r="354" s="80" customFormat="1" ht="13.5"/>
    <row r="355" s="80" customFormat="1" ht="13.5"/>
    <row r="356" s="80" customFormat="1" ht="13.5"/>
    <row r="357" s="80" customFormat="1" ht="13.5"/>
    <row r="358" s="80" customFormat="1" ht="13.5"/>
    <row r="359" s="80" customFormat="1" ht="13.5"/>
    <row r="360" s="80" customFormat="1" ht="13.5"/>
    <row r="361" s="80" customFormat="1" ht="13.5"/>
    <row r="362" s="80" customFormat="1" ht="13.5"/>
    <row r="363" s="80" customFormat="1" ht="13.5"/>
    <row r="364" s="80" customFormat="1" ht="13.5"/>
    <row r="365" s="80" customFormat="1" ht="13.5"/>
    <row r="366" s="80" customFormat="1" ht="13.5"/>
    <row r="367" s="80" customFormat="1" ht="13.5"/>
    <row r="368" s="80" customFormat="1" ht="13.5"/>
    <row r="369" s="80" customFormat="1" ht="13.5"/>
    <row r="370" s="80" customFormat="1" ht="13.5"/>
    <row r="371" s="80" customFormat="1" ht="13.5"/>
    <row r="372" s="80" customFormat="1" ht="13.5"/>
    <row r="373" s="80" customFormat="1" ht="13.5"/>
    <row r="374" s="80" customFormat="1" ht="13.5"/>
    <row r="375" s="80" customFormat="1" ht="13.5"/>
    <row r="376" s="80" customFormat="1" ht="13.5"/>
    <row r="377" s="80" customFormat="1" ht="13.5"/>
    <row r="378" s="80" customFormat="1" ht="13.5"/>
    <row r="379" s="80" customFormat="1" ht="13.5"/>
    <row r="380" s="80" customFormat="1" ht="13.5"/>
    <row r="381" s="80" customFormat="1" ht="13.5"/>
    <row r="382" s="80" customFormat="1" ht="13.5"/>
    <row r="383" s="80" customFormat="1" ht="13.5"/>
    <row r="384" s="80" customFormat="1" ht="13.5"/>
    <row r="385" s="80" customFormat="1" ht="13.5"/>
    <row r="386" s="80" customFormat="1" ht="13.5"/>
    <row r="387" s="80" customFormat="1" ht="13.5"/>
    <row r="388" s="80" customFormat="1" ht="13.5"/>
    <row r="389" s="80" customFormat="1" ht="13.5"/>
    <row r="390" s="80" customFormat="1" ht="13.5"/>
    <row r="391" s="80" customFormat="1" ht="13.5"/>
    <row r="392" s="80" customFormat="1" ht="13.5"/>
    <row r="393" s="80" customFormat="1" ht="13.5"/>
    <row r="394" s="80" customFormat="1" ht="13.5"/>
    <row r="395" s="80" customFormat="1" ht="13.5"/>
    <row r="396" s="80" customFormat="1" ht="13.5"/>
    <row r="397" s="80" customFormat="1" ht="13.5"/>
    <row r="398" s="80" customFormat="1" ht="13.5"/>
    <row r="399" s="80" customFormat="1" ht="13.5"/>
    <row r="400" s="80" customFormat="1" ht="13.5"/>
    <row r="401" s="80" customFormat="1" ht="13.5"/>
    <row r="402" s="80" customFormat="1" ht="13.5"/>
    <row r="403" s="80" customFormat="1" ht="13.5"/>
    <row r="404" s="80" customFormat="1" ht="13.5"/>
    <row r="405" s="80" customFormat="1" ht="13.5"/>
    <row r="406" s="80" customFormat="1" ht="13.5"/>
    <row r="407" s="80" customFormat="1" ht="13.5"/>
    <row r="408" s="80" customFormat="1" ht="13.5"/>
    <row r="409" s="80" customFormat="1" ht="13.5"/>
    <row r="410" s="80" customFormat="1" ht="13.5"/>
    <row r="411" s="80" customFormat="1" ht="13.5"/>
    <row r="412" s="80" customFormat="1" ht="13.5"/>
    <row r="413" s="80" customFormat="1" ht="13.5"/>
    <row r="414" s="80" customFormat="1" ht="13.5"/>
    <row r="415" s="80" customFormat="1" ht="13.5"/>
    <row r="416" s="80" customFormat="1" ht="13.5"/>
    <row r="417" s="80" customFormat="1" ht="13.5"/>
    <row r="418" s="80" customFormat="1" ht="13.5"/>
    <row r="419" s="80" customFormat="1" ht="13.5"/>
    <row r="420" s="80" customFormat="1" ht="13.5"/>
    <row r="421" s="80" customFormat="1" ht="13.5"/>
    <row r="422" s="80" customFormat="1" ht="13.5"/>
    <row r="423" s="80" customFormat="1" ht="13.5"/>
    <row r="424" s="80" customFormat="1" ht="13.5"/>
    <row r="425" s="80" customFormat="1" ht="13.5"/>
    <row r="426" s="80" customFormat="1" ht="13.5"/>
    <row r="427" s="80" customFormat="1" ht="13.5"/>
    <row r="428" s="80" customFormat="1" ht="13.5"/>
    <row r="429" s="80" customFormat="1" ht="13.5"/>
    <row r="430" s="80" customFormat="1" ht="13.5"/>
    <row r="431" s="80" customFormat="1" ht="13.5"/>
    <row r="432" s="80" customFormat="1" ht="13.5"/>
    <row r="433" s="80" customFormat="1" ht="13.5"/>
    <row r="434" s="80" customFormat="1" ht="13.5"/>
    <row r="435" s="80" customFormat="1" ht="13.5"/>
    <row r="436" s="80" customFormat="1" ht="13.5"/>
    <row r="437" s="80" customFormat="1" ht="13.5"/>
    <row r="438" s="80" customFormat="1" ht="13.5"/>
    <row r="439" s="80" customFormat="1" ht="13.5"/>
    <row r="440" s="80" customFormat="1" ht="13.5"/>
    <row r="441" s="80" customFormat="1" ht="13.5"/>
    <row r="442" s="80" customFormat="1" ht="13.5"/>
    <row r="443" s="80" customFormat="1" ht="13.5"/>
    <row r="444" s="80" customFormat="1" ht="13.5"/>
    <row r="445" s="80" customFormat="1" ht="13.5"/>
    <row r="446" s="80" customFormat="1" ht="13.5"/>
    <row r="447" s="80" customFormat="1" ht="13.5"/>
    <row r="448" s="80" customFormat="1" ht="13.5"/>
    <row r="449" s="80" customFormat="1" ht="13.5"/>
    <row r="450" s="80" customFormat="1" ht="13.5"/>
    <row r="451" s="80" customFormat="1" ht="13.5"/>
    <row r="452" s="80" customFormat="1" ht="13.5"/>
    <row r="453" s="80" customFormat="1" ht="13.5"/>
    <row r="454" s="80" customFormat="1" ht="13.5"/>
    <row r="455" s="80" customFormat="1" ht="13.5"/>
    <row r="456" s="80" customFormat="1" ht="13.5"/>
    <row r="457" s="80" customFormat="1" ht="13.5"/>
    <row r="458" s="80" customFormat="1" ht="13.5"/>
    <row r="459" s="80" customFormat="1" ht="13.5"/>
    <row r="460" s="80" customFormat="1" ht="13.5"/>
    <row r="461" s="80" customFormat="1" ht="13.5"/>
    <row r="462" s="80" customFormat="1" ht="13.5"/>
    <row r="463" s="80" customFormat="1" ht="13.5"/>
    <row r="464" s="80" customFormat="1" ht="13.5"/>
    <row r="465" s="80" customFormat="1" ht="13.5"/>
    <row r="466" s="80" customFormat="1" ht="13.5"/>
    <row r="467" s="80" customFormat="1" ht="13.5"/>
    <row r="468" s="80" customFormat="1" ht="13.5"/>
    <row r="469" s="80" customFormat="1" ht="13.5"/>
    <row r="470" s="80" customFormat="1" ht="13.5"/>
    <row r="471" s="80" customFormat="1" ht="13.5"/>
    <row r="472" s="80" customFormat="1" ht="13.5"/>
    <row r="473" s="80" customFormat="1" ht="13.5"/>
    <row r="474" s="80" customFormat="1" ht="13.5"/>
    <row r="475" s="80" customFormat="1" ht="13.5"/>
    <row r="476" s="80" customFormat="1" ht="13.5"/>
    <row r="477" s="80" customFormat="1" ht="13.5"/>
    <row r="478" s="80" customFormat="1" ht="13.5"/>
    <row r="479" s="80" customFormat="1" ht="13.5"/>
    <row r="480" s="80" customFormat="1" ht="13.5"/>
    <row r="481" s="80" customFormat="1" ht="13.5"/>
    <row r="482" s="80" customFormat="1" ht="13.5"/>
    <row r="483" s="80" customFormat="1" ht="13.5"/>
    <row r="484" s="80" customFormat="1" ht="13.5"/>
    <row r="485" s="80" customFormat="1" ht="13.5"/>
    <row r="486" s="80" customFormat="1" ht="13.5"/>
    <row r="487" s="80" customFormat="1" ht="13.5"/>
    <row r="488" s="80" customFormat="1" ht="13.5"/>
    <row r="489" s="80" customFormat="1" ht="13.5"/>
    <row r="490" s="80" customFormat="1" ht="13.5"/>
    <row r="491" s="80" customFormat="1" ht="13.5"/>
    <row r="492" s="80" customFormat="1" ht="13.5"/>
    <row r="493" s="80" customFormat="1" ht="13.5"/>
    <row r="494" s="80" customFormat="1" ht="13.5"/>
    <row r="495" s="80" customFormat="1" ht="13.5"/>
    <row r="496" s="80" customFormat="1" ht="13.5"/>
    <row r="497" s="80" customFormat="1" ht="13.5"/>
    <row r="498" s="80" customFormat="1" ht="13.5"/>
    <row r="499" s="80" customFormat="1" ht="13.5"/>
    <row r="500" s="80" customFormat="1" ht="13.5"/>
    <row r="501" s="80" customFormat="1" ht="13.5"/>
    <row r="502" s="80" customFormat="1" ht="13.5"/>
    <row r="503" s="80" customFormat="1" ht="13.5"/>
    <row r="504" s="80" customFormat="1" ht="13.5"/>
    <row r="505" s="80" customFormat="1" ht="13.5"/>
    <row r="506" s="80" customFormat="1" ht="13.5"/>
    <row r="507" s="80" customFormat="1" ht="13.5"/>
    <row r="508" s="80" customFormat="1" ht="13.5"/>
    <row r="509" s="80" customFormat="1" ht="13.5"/>
    <row r="510" s="80" customFormat="1" ht="13.5"/>
    <row r="511" s="80" customFormat="1" ht="13.5"/>
    <row r="512" s="80" customFormat="1" ht="13.5"/>
    <row r="513" s="80" customFormat="1" ht="13.5"/>
    <row r="514" s="80" customFormat="1" ht="13.5"/>
    <row r="515" s="80" customFormat="1" ht="13.5"/>
    <row r="516" s="80" customFormat="1" ht="13.5"/>
    <row r="517" spans="1:20" s="80" customFormat="1" ht="13.5">
      <c r="A517"/>
      <c r="B517"/>
      <c r="C517"/>
      <c r="D517"/>
      <c r="E517"/>
      <c r="F517"/>
      <c r="G517"/>
      <c r="H517"/>
      <c r="I517"/>
      <c r="J517"/>
      <c r="K517"/>
      <c r="L517"/>
      <c r="M517"/>
      <c r="N517"/>
      <c r="O517"/>
      <c r="P517"/>
      <c r="Q517"/>
      <c r="R517"/>
      <c r="S517"/>
      <c r="T517"/>
    </row>
    <row r="518" spans="1:20" s="80" customFormat="1" ht="13.5">
      <c r="A518"/>
      <c r="B518"/>
      <c r="C518"/>
      <c r="D518"/>
      <c r="E518"/>
      <c r="F518"/>
      <c r="G518"/>
      <c r="H518"/>
      <c r="I518"/>
      <c r="J518"/>
      <c r="K518"/>
      <c r="L518"/>
      <c r="M518"/>
      <c r="N518"/>
      <c r="O518"/>
      <c r="P518"/>
      <c r="Q518"/>
      <c r="R518"/>
      <c r="S518"/>
      <c r="T518"/>
    </row>
    <row r="519" spans="1:20" s="80" customFormat="1" ht="13.5">
      <c r="A519"/>
      <c r="B519"/>
      <c r="C519"/>
      <c r="D519"/>
      <c r="E519"/>
      <c r="F519"/>
      <c r="G519"/>
      <c r="H519"/>
      <c r="I519"/>
      <c r="J519"/>
      <c r="K519"/>
      <c r="L519"/>
      <c r="M519"/>
      <c r="N519"/>
      <c r="O519"/>
      <c r="P519"/>
      <c r="Q519"/>
      <c r="R519"/>
      <c r="S519"/>
      <c r="T519"/>
    </row>
    <row r="520" spans="1:20" s="80" customFormat="1" ht="13.5">
      <c r="A520"/>
      <c r="B520"/>
      <c r="C520"/>
      <c r="D520"/>
      <c r="E520"/>
      <c r="F520"/>
      <c r="G520"/>
      <c r="H520"/>
      <c r="I520"/>
      <c r="J520"/>
      <c r="K520"/>
      <c r="L520"/>
      <c r="M520"/>
      <c r="N520"/>
      <c r="O520"/>
      <c r="P520"/>
      <c r="Q520"/>
      <c r="R520"/>
      <c r="S520"/>
      <c r="T520"/>
    </row>
    <row r="521" spans="1:20" s="80" customFormat="1" ht="13.5">
      <c r="A521"/>
      <c r="B521"/>
      <c r="C521"/>
      <c r="D521"/>
      <c r="E521"/>
      <c r="F521"/>
      <c r="G521"/>
      <c r="H521"/>
      <c r="I521"/>
      <c r="J521"/>
      <c r="K521"/>
      <c r="L521"/>
      <c r="M521"/>
      <c r="N521"/>
      <c r="O521"/>
      <c r="P521"/>
      <c r="Q521"/>
      <c r="R521"/>
      <c r="S521"/>
      <c r="T521"/>
    </row>
    <row r="522" spans="1:20" s="80" customFormat="1" ht="13.5">
      <c r="A522"/>
      <c r="B522"/>
      <c r="C522"/>
      <c r="D522"/>
      <c r="E522"/>
      <c r="F522"/>
      <c r="G522"/>
      <c r="H522"/>
      <c r="I522"/>
      <c r="J522"/>
      <c r="K522"/>
      <c r="L522"/>
      <c r="M522"/>
      <c r="N522"/>
      <c r="O522"/>
      <c r="P522"/>
      <c r="Q522"/>
      <c r="R522"/>
      <c r="S522"/>
      <c r="T522"/>
    </row>
    <row r="523" spans="1:20" s="80" customFormat="1" ht="13.5">
      <c r="A523"/>
      <c r="B523"/>
      <c r="C523"/>
      <c r="D523"/>
      <c r="E523"/>
      <c r="F523"/>
      <c r="G523"/>
      <c r="H523"/>
      <c r="I523"/>
      <c r="J523"/>
      <c r="K523"/>
      <c r="L523"/>
      <c r="M523"/>
      <c r="N523"/>
      <c r="O523"/>
      <c r="P523"/>
      <c r="Q523"/>
      <c r="R523"/>
      <c r="S523"/>
      <c r="T523"/>
    </row>
    <row r="524" spans="1:20" s="80" customFormat="1" ht="13.5">
      <c r="A524"/>
      <c r="B524"/>
      <c r="C524"/>
      <c r="D524"/>
      <c r="E524"/>
      <c r="F524"/>
      <c r="G524"/>
      <c r="H524"/>
      <c r="I524"/>
      <c r="J524"/>
      <c r="K524"/>
      <c r="L524"/>
      <c r="M524"/>
      <c r="N524"/>
      <c r="O524"/>
      <c r="P524"/>
      <c r="Q524"/>
      <c r="R524"/>
      <c r="S524"/>
      <c r="T524"/>
    </row>
    <row r="525" spans="1:20" s="80" customFormat="1" ht="13.5">
      <c r="A525"/>
      <c r="B525"/>
      <c r="C525"/>
      <c r="D525"/>
      <c r="E525"/>
      <c r="F525"/>
      <c r="G525"/>
      <c r="H525"/>
      <c r="I525"/>
      <c r="J525"/>
      <c r="K525"/>
      <c r="L525"/>
      <c r="M525"/>
      <c r="N525"/>
      <c r="O525"/>
      <c r="P525"/>
      <c r="Q525"/>
      <c r="R525"/>
      <c r="S525"/>
      <c r="T525"/>
    </row>
    <row r="526" spans="1:20" s="80" customFormat="1" ht="13.5">
      <c r="A526"/>
      <c r="B526"/>
      <c r="C526"/>
      <c r="D526"/>
      <c r="E526"/>
      <c r="F526"/>
      <c r="G526"/>
      <c r="H526"/>
      <c r="I526"/>
      <c r="J526"/>
      <c r="K526"/>
      <c r="L526"/>
      <c r="M526"/>
      <c r="N526"/>
      <c r="O526"/>
      <c r="P526"/>
      <c r="Q526"/>
      <c r="R526"/>
      <c r="S526"/>
      <c r="T526"/>
    </row>
    <row r="527" spans="1:20" s="80" customFormat="1" ht="13.5">
      <c r="A527"/>
      <c r="B527"/>
      <c r="C527"/>
      <c r="D527"/>
      <c r="E527"/>
      <c r="F527"/>
      <c r="G527"/>
      <c r="H527"/>
      <c r="I527"/>
      <c r="J527"/>
      <c r="K527"/>
      <c r="L527"/>
      <c r="M527"/>
      <c r="N527"/>
      <c r="O527"/>
      <c r="P527"/>
      <c r="Q527"/>
      <c r="R527"/>
      <c r="S527"/>
      <c r="T527"/>
    </row>
    <row r="528" spans="1:20" s="80" customFormat="1" ht="13.5">
      <c r="A528"/>
      <c r="B528"/>
      <c r="C528"/>
      <c r="D528"/>
      <c r="E528"/>
      <c r="F528"/>
      <c r="G528"/>
      <c r="H528"/>
      <c r="I528"/>
      <c r="J528"/>
      <c r="K528"/>
      <c r="L528"/>
      <c r="M528"/>
      <c r="N528"/>
      <c r="O528"/>
      <c r="P528"/>
      <c r="Q528"/>
      <c r="R528"/>
      <c r="S528"/>
      <c r="T528"/>
    </row>
    <row r="529" spans="1:20" s="80" customFormat="1" ht="13.5">
      <c r="A529"/>
      <c r="B529"/>
      <c r="C529"/>
      <c r="D529"/>
      <c r="E529"/>
      <c r="F529"/>
      <c r="G529"/>
      <c r="H529"/>
      <c r="I529"/>
      <c r="J529"/>
      <c r="K529"/>
      <c r="L529"/>
      <c r="M529"/>
      <c r="N529"/>
      <c r="O529"/>
      <c r="P529"/>
      <c r="Q529"/>
      <c r="R529"/>
      <c r="S529"/>
      <c r="T529"/>
    </row>
    <row r="530" spans="1:20" s="80" customFormat="1" ht="13.5">
      <c r="A530"/>
      <c r="B530"/>
      <c r="C530"/>
      <c r="D530"/>
      <c r="E530"/>
      <c r="F530"/>
      <c r="G530"/>
      <c r="H530"/>
      <c r="I530"/>
      <c r="J530"/>
      <c r="K530"/>
      <c r="L530"/>
      <c r="M530"/>
      <c r="N530"/>
      <c r="O530"/>
      <c r="P530"/>
      <c r="Q530"/>
      <c r="R530"/>
      <c r="S530"/>
      <c r="T530"/>
    </row>
    <row r="531" spans="1:20" s="80" customFormat="1" ht="13.5">
      <c r="A531"/>
      <c r="B531"/>
      <c r="C531"/>
      <c r="D531"/>
      <c r="E531"/>
      <c r="F531"/>
      <c r="G531"/>
      <c r="H531"/>
      <c r="I531"/>
      <c r="J531"/>
      <c r="K531"/>
      <c r="L531"/>
      <c r="M531"/>
      <c r="N531"/>
      <c r="O531"/>
      <c r="P531"/>
      <c r="Q531"/>
      <c r="R531"/>
      <c r="S531"/>
      <c r="T531"/>
    </row>
    <row r="532" spans="1:20" s="80" customFormat="1" ht="13.5">
      <c r="A532"/>
      <c r="B532"/>
      <c r="C532"/>
      <c r="D532"/>
      <c r="E532"/>
      <c r="F532"/>
      <c r="G532"/>
      <c r="H532"/>
      <c r="I532"/>
      <c r="J532"/>
      <c r="K532"/>
      <c r="L532"/>
      <c r="M532"/>
      <c r="N532"/>
      <c r="O532"/>
      <c r="P532"/>
      <c r="Q532"/>
      <c r="R532"/>
      <c r="S532"/>
      <c r="T532"/>
    </row>
    <row r="533" spans="1:20" s="80" customFormat="1" ht="13.5">
      <c r="A533"/>
      <c r="B533"/>
      <c r="C533"/>
      <c r="D533"/>
      <c r="E533"/>
      <c r="F533"/>
      <c r="G533"/>
      <c r="H533"/>
      <c r="I533"/>
      <c r="J533"/>
      <c r="K533"/>
      <c r="L533"/>
      <c r="M533"/>
      <c r="N533"/>
      <c r="O533"/>
      <c r="P533"/>
      <c r="Q533"/>
      <c r="R533"/>
      <c r="S533"/>
      <c r="T533"/>
    </row>
    <row r="534" spans="1:20" s="80" customFormat="1" ht="13.5">
      <c r="A534"/>
      <c r="B534"/>
      <c r="C534"/>
      <c r="D534"/>
      <c r="E534"/>
      <c r="F534"/>
      <c r="G534"/>
      <c r="H534"/>
      <c r="I534"/>
      <c r="J534"/>
      <c r="K534"/>
      <c r="L534"/>
      <c r="M534"/>
      <c r="N534"/>
      <c r="O534"/>
      <c r="P534"/>
      <c r="Q534"/>
      <c r="R534"/>
      <c r="S534"/>
      <c r="T534"/>
    </row>
    <row r="535" spans="1:20" s="80" customFormat="1" ht="13.5">
      <c r="A535"/>
      <c r="B535"/>
      <c r="C535"/>
      <c r="D535"/>
      <c r="E535"/>
      <c r="F535"/>
      <c r="G535"/>
      <c r="H535"/>
      <c r="I535"/>
      <c r="J535"/>
      <c r="K535"/>
      <c r="L535"/>
      <c r="M535"/>
      <c r="N535"/>
      <c r="O535"/>
      <c r="P535"/>
      <c r="Q535"/>
      <c r="R535"/>
      <c r="S535"/>
      <c r="T535"/>
    </row>
    <row r="536" spans="1:20" s="80" customFormat="1" ht="13.5">
      <c r="A536"/>
      <c r="B536"/>
      <c r="C536"/>
      <c r="D536"/>
      <c r="E536"/>
      <c r="F536"/>
      <c r="G536"/>
      <c r="H536"/>
      <c r="I536"/>
      <c r="J536"/>
      <c r="K536"/>
      <c r="L536"/>
      <c r="M536"/>
      <c r="N536"/>
      <c r="O536"/>
      <c r="P536"/>
      <c r="Q536"/>
      <c r="R536"/>
      <c r="S536"/>
      <c r="T536"/>
    </row>
    <row r="537" spans="1:20" s="80" customFormat="1" ht="13.5">
      <c r="A537"/>
      <c r="B537"/>
      <c r="C537"/>
      <c r="D537"/>
      <c r="E537"/>
      <c r="F537"/>
      <c r="G537"/>
      <c r="H537"/>
      <c r="I537"/>
      <c r="J537"/>
      <c r="K537"/>
      <c r="L537"/>
      <c r="M537"/>
      <c r="N537"/>
      <c r="O537"/>
      <c r="P537"/>
      <c r="Q537"/>
      <c r="R537"/>
      <c r="S537"/>
      <c r="T537"/>
    </row>
    <row r="538" spans="1:20" s="80" customFormat="1" ht="13.5">
      <c r="A538"/>
      <c r="B538"/>
      <c r="C538"/>
      <c r="D538"/>
      <c r="E538"/>
      <c r="F538"/>
      <c r="G538"/>
      <c r="H538"/>
      <c r="I538"/>
      <c r="J538"/>
      <c r="K538"/>
      <c r="L538"/>
      <c r="M538"/>
      <c r="N538"/>
      <c r="O538"/>
      <c r="P538"/>
      <c r="Q538"/>
      <c r="R538"/>
      <c r="S538"/>
      <c r="T538"/>
    </row>
    <row r="539" spans="1:20" s="80" customFormat="1" ht="13.5">
      <c r="A539"/>
      <c r="B539"/>
      <c r="C539"/>
      <c r="D539"/>
      <c r="E539"/>
      <c r="F539"/>
      <c r="G539"/>
      <c r="H539"/>
      <c r="I539"/>
      <c r="J539"/>
      <c r="K539"/>
      <c r="L539"/>
      <c r="M539"/>
      <c r="N539"/>
      <c r="O539"/>
      <c r="P539"/>
      <c r="Q539"/>
      <c r="R539"/>
      <c r="S539"/>
      <c r="T539"/>
    </row>
    <row r="540" spans="1:20" s="80" customFormat="1" ht="13.5">
      <c r="A540"/>
      <c r="B540"/>
      <c r="C540"/>
      <c r="D540"/>
      <c r="E540"/>
      <c r="F540"/>
      <c r="G540"/>
      <c r="H540"/>
      <c r="I540"/>
      <c r="J540"/>
      <c r="K540"/>
      <c r="L540"/>
      <c r="M540"/>
      <c r="N540"/>
      <c r="O540"/>
      <c r="P540"/>
      <c r="Q540"/>
      <c r="R540"/>
      <c r="S540"/>
      <c r="T540"/>
    </row>
    <row r="541" spans="1:20" s="80" customFormat="1" ht="13.5">
      <c r="A541"/>
      <c r="B541"/>
      <c r="C541"/>
      <c r="D541"/>
      <c r="E541"/>
      <c r="F541"/>
      <c r="G541"/>
      <c r="H541"/>
      <c r="I541"/>
      <c r="J541"/>
      <c r="K541"/>
      <c r="L541"/>
      <c r="M541"/>
      <c r="N541"/>
      <c r="O541"/>
      <c r="P541"/>
      <c r="Q541"/>
      <c r="R541"/>
      <c r="S541"/>
      <c r="T541"/>
    </row>
    <row r="542" spans="1:20" s="80" customFormat="1" ht="13.5">
      <c r="A542"/>
      <c r="B542"/>
      <c r="C542"/>
      <c r="D542"/>
      <c r="E542"/>
      <c r="F542"/>
      <c r="G542"/>
      <c r="H542"/>
      <c r="I542"/>
      <c r="J542"/>
      <c r="K542"/>
      <c r="L542"/>
      <c r="M542"/>
      <c r="N542"/>
      <c r="O542"/>
      <c r="P542"/>
      <c r="Q542"/>
      <c r="R542"/>
      <c r="S542"/>
      <c r="T542"/>
    </row>
    <row r="543" spans="1:20" s="80" customFormat="1" ht="13.5">
      <c r="A543"/>
      <c r="B543"/>
      <c r="C543"/>
      <c r="D543"/>
      <c r="E543"/>
      <c r="F543"/>
      <c r="G543"/>
      <c r="H543"/>
      <c r="I543"/>
      <c r="J543"/>
      <c r="K543"/>
      <c r="L543"/>
      <c r="M543"/>
      <c r="N543"/>
      <c r="O543"/>
      <c r="P543"/>
      <c r="Q543"/>
      <c r="R543"/>
      <c r="S543"/>
      <c r="T543"/>
    </row>
    <row r="544" spans="1:20" s="80" customFormat="1" ht="13.5">
      <c r="A544"/>
      <c r="B544"/>
      <c r="C544"/>
      <c r="D544"/>
      <c r="E544"/>
      <c r="F544"/>
      <c r="G544"/>
      <c r="H544"/>
      <c r="I544"/>
      <c r="J544"/>
      <c r="K544"/>
      <c r="L544"/>
      <c r="M544"/>
      <c r="N544"/>
      <c r="O544"/>
      <c r="P544"/>
      <c r="Q544"/>
      <c r="R544"/>
      <c r="S544"/>
      <c r="T544"/>
    </row>
    <row r="545" spans="1:20" s="80" customFormat="1" ht="13.5">
      <c r="A545"/>
      <c r="B545"/>
      <c r="C545"/>
      <c r="D545"/>
      <c r="E545"/>
      <c r="F545"/>
      <c r="G545"/>
      <c r="H545"/>
      <c r="I545"/>
      <c r="J545"/>
      <c r="K545"/>
      <c r="L545"/>
      <c r="M545"/>
      <c r="N545"/>
      <c r="O545"/>
      <c r="P545"/>
      <c r="Q545"/>
      <c r="R545"/>
      <c r="S545"/>
      <c r="T545"/>
    </row>
    <row r="546" spans="1:20" s="80" customFormat="1" ht="13.5">
      <c r="A546"/>
      <c r="B546"/>
      <c r="C546"/>
      <c r="D546"/>
      <c r="E546"/>
      <c r="F546"/>
      <c r="G546"/>
      <c r="H546"/>
      <c r="I546"/>
      <c r="J546"/>
      <c r="K546"/>
      <c r="L546"/>
      <c r="M546"/>
      <c r="N546"/>
      <c r="O546"/>
      <c r="P546"/>
      <c r="Q546"/>
      <c r="R546"/>
      <c r="S546"/>
      <c r="T546"/>
    </row>
    <row r="547" spans="1:20" s="80" customFormat="1" ht="13.5">
      <c r="A547"/>
      <c r="B547"/>
      <c r="C547"/>
      <c r="D547"/>
      <c r="E547"/>
      <c r="F547"/>
      <c r="G547"/>
      <c r="H547"/>
      <c r="I547"/>
      <c r="J547"/>
      <c r="K547"/>
      <c r="L547"/>
      <c r="M547"/>
      <c r="N547"/>
      <c r="O547"/>
      <c r="P547"/>
      <c r="Q547"/>
      <c r="R547"/>
      <c r="S547"/>
      <c r="T547"/>
    </row>
    <row r="548" spans="1:20" s="80" customFormat="1" ht="13.5">
      <c r="A548"/>
      <c r="B548"/>
      <c r="C548"/>
      <c r="D548"/>
      <c r="E548"/>
      <c r="F548"/>
      <c r="G548"/>
      <c r="H548"/>
      <c r="I548"/>
      <c r="J548"/>
      <c r="K548"/>
      <c r="L548"/>
      <c r="M548"/>
      <c r="N548"/>
      <c r="O548"/>
      <c r="P548"/>
      <c r="Q548"/>
      <c r="R548"/>
      <c r="S548"/>
      <c r="T548"/>
    </row>
    <row r="549" spans="1:20" s="80" customFormat="1" ht="13.5">
      <c r="A549"/>
      <c r="B549"/>
      <c r="C549"/>
      <c r="D549"/>
      <c r="E549"/>
      <c r="F549"/>
      <c r="G549"/>
      <c r="H549"/>
      <c r="I549"/>
      <c r="J549"/>
      <c r="K549"/>
      <c r="L549"/>
      <c r="M549"/>
      <c r="N549"/>
      <c r="O549"/>
      <c r="P549"/>
      <c r="Q549"/>
      <c r="R549"/>
      <c r="S549"/>
      <c r="T549"/>
    </row>
    <row r="550" spans="1:20" s="80" customFormat="1" ht="13.5">
      <c r="A550"/>
      <c r="B550"/>
      <c r="C550"/>
      <c r="D550"/>
      <c r="E550"/>
      <c r="F550"/>
      <c r="G550"/>
      <c r="H550"/>
      <c r="I550"/>
      <c r="J550"/>
      <c r="K550"/>
      <c r="L550"/>
      <c r="M550"/>
      <c r="N550"/>
      <c r="O550"/>
      <c r="P550"/>
      <c r="Q550"/>
      <c r="R550"/>
      <c r="S550"/>
      <c r="T550"/>
    </row>
    <row r="551" spans="1:20" s="80" customFormat="1" ht="13.5">
      <c r="A551"/>
      <c r="B551"/>
      <c r="C551"/>
      <c r="D551"/>
      <c r="E551"/>
      <c r="F551"/>
      <c r="G551"/>
      <c r="H551"/>
      <c r="I551"/>
      <c r="J551"/>
      <c r="K551"/>
      <c r="L551"/>
      <c r="M551"/>
      <c r="N551"/>
      <c r="O551"/>
      <c r="P551"/>
      <c r="Q551"/>
      <c r="R551"/>
      <c r="S551"/>
      <c r="T551"/>
    </row>
    <row r="552" spans="1:20" s="80" customFormat="1" ht="13.5">
      <c r="A552"/>
      <c r="B552"/>
      <c r="C552"/>
      <c r="D552"/>
      <c r="E552"/>
      <c r="F552"/>
      <c r="G552"/>
      <c r="H552"/>
      <c r="I552"/>
      <c r="J552"/>
      <c r="K552"/>
      <c r="L552"/>
      <c r="M552"/>
      <c r="N552"/>
      <c r="O552"/>
      <c r="P552"/>
      <c r="Q552"/>
      <c r="R552"/>
      <c r="S552"/>
      <c r="T552"/>
    </row>
    <row r="553" spans="1:20" s="80" customFormat="1" ht="13.5">
      <c r="A553"/>
      <c r="B553"/>
      <c r="C553"/>
      <c r="D553"/>
      <c r="E553"/>
      <c r="F553"/>
      <c r="G553"/>
      <c r="H553"/>
      <c r="I553"/>
      <c r="J553"/>
      <c r="K553"/>
      <c r="L553"/>
      <c r="M553"/>
      <c r="N553"/>
      <c r="O553"/>
      <c r="P553"/>
      <c r="Q553"/>
      <c r="R553"/>
      <c r="S553"/>
      <c r="T553"/>
    </row>
    <row r="554" spans="1:20" s="80" customFormat="1" ht="13.5">
      <c r="A554"/>
      <c r="B554"/>
      <c r="C554"/>
      <c r="D554"/>
      <c r="E554"/>
      <c r="F554"/>
      <c r="G554"/>
      <c r="H554"/>
      <c r="I554"/>
      <c r="J554"/>
      <c r="K554"/>
      <c r="L554"/>
      <c r="M554"/>
      <c r="N554"/>
      <c r="O554"/>
      <c r="P554"/>
      <c r="Q554"/>
      <c r="R554"/>
      <c r="S554"/>
      <c r="T554"/>
    </row>
    <row r="555" spans="1:20" s="80" customFormat="1" ht="13.5">
      <c r="A555"/>
      <c r="B555"/>
      <c r="C555"/>
      <c r="D555"/>
      <c r="E555"/>
      <c r="F555"/>
      <c r="G555"/>
      <c r="H555"/>
      <c r="I555"/>
      <c r="J555"/>
      <c r="K555"/>
      <c r="L555"/>
      <c r="M555"/>
      <c r="N555"/>
      <c r="O555"/>
      <c r="P555"/>
      <c r="Q555"/>
      <c r="R555"/>
      <c r="S555"/>
      <c r="T555"/>
    </row>
    <row r="556" spans="1:20" s="80" customFormat="1" ht="13.5">
      <c r="A556"/>
      <c r="B556"/>
      <c r="C556"/>
      <c r="D556"/>
      <c r="E556"/>
      <c r="F556"/>
      <c r="G556"/>
      <c r="H556"/>
      <c r="I556"/>
      <c r="J556"/>
      <c r="K556"/>
      <c r="L556"/>
      <c r="M556"/>
      <c r="N556"/>
      <c r="O556"/>
      <c r="P556"/>
      <c r="Q556"/>
      <c r="R556"/>
      <c r="S556"/>
      <c r="T556"/>
    </row>
    <row r="557" spans="1:20" s="80" customFormat="1" ht="13.5">
      <c r="A557"/>
      <c r="B557"/>
      <c r="C557"/>
      <c r="D557"/>
      <c r="E557"/>
      <c r="F557"/>
      <c r="G557"/>
      <c r="H557"/>
      <c r="I557"/>
      <c r="J557"/>
      <c r="K557"/>
      <c r="L557"/>
      <c r="M557"/>
      <c r="N557"/>
      <c r="O557"/>
      <c r="P557"/>
      <c r="Q557"/>
      <c r="R557"/>
      <c r="S557"/>
      <c r="T557"/>
    </row>
    <row r="558" spans="1:20" s="80" customFormat="1" ht="13.5">
      <c r="A558"/>
      <c r="B558"/>
      <c r="C558"/>
      <c r="D558"/>
      <c r="E558"/>
      <c r="F558"/>
      <c r="G558"/>
      <c r="H558"/>
      <c r="I558"/>
      <c r="J558"/>
      <c r="K558"/>
      <c r="L558"/>
      <c r="M558"/>
      <c r="N558"/>
      <c r="O558"/>
      <c r="P558"/>
      <c r="Q558"/>
      <c r="R558"/>
      <c r="S558"/>
      <c r="T558"/>
    </row>
    <row r="559" spans="1:20" s="80" customFormat="1" ht="13.5">
      <c r="A559"/>
      <c r="B559"/>
      <c r="C559"/>
      <c r="D559"/>
      <c r="E559"/>
      <c r="F559"/>
      <c r="G559"/>
      <c r="H559"/>
      <c r="I559"/>
      <c r="J559"/>
      <c r="K559"/>
      <c r="L559"/>
      <c r="M559"/>
      <c r="N559"/>
      <c r="O559"/>
      <c r="P559"/>
      <c r="Q559"/>
      <c r="R559"/>
      <c r="S559"/>
      <c r="T559"/>
    </row>
    <row r="560" spans="1:20" s="80" customFormat="1" ht="13.5">
      <c r="A560"/>
      <c r="B560"/>
      <c r="C560"/>
      <c r="D560"/>
      <c r="E560"/>
      <c r="F560"/>
      <c r="G560"/>
      <c r="H560"/>
      <c r="I560"/>
      <c r="J560"/>
      <c r="K560"/>
      <c r="L560"/>
      <c r="M560"/>
      <c r="N560"/>
      <c r="O560"/>
      <c r="P560"/>
      <c r="Q560"/>
      <c r="R560"/>
      <c r="S560"/>
      <c r="T560"/>
    </row>
    <row r="561" spans="1:20" s="80" customFormat="1" ht="13.5">
      <c r="A561"/>
      <c r="B561"/>
      <c r="C561"/>
      <c r="D561"/>
      <c r="E561"/>
      <c r="F561"/>
      <c r="G561"/>
      <c r="H561"/>
      <c r="I561"/>
      <c r="J561"/>
      <c r="K561"/>
      <c r="L561"/>
      <c r="M561"/>
      <c r="N561"/>
      <c r="O561"/>
      <c r="P561"/>
      <c r="Q561"/>
      <c r="R561"/>
      <c r="S561"/>
      <c r="T561"/>
    </row>
    <row r="562" spans="1:20" s="80" customFormat="1" ht="13.5">
      <c r="A562"/>
      <c r="B562"/>
      <c r="C562"/>
      <c r="D562"/>
      <c r="E562"/>
      <c r="F562"/>
      <c r="G562"/>
      <c r="H562"/>
      <c r="I562"/>
      <c r="J562"/>
      <c r="K562"/>
      <c r="L562"/>
      <c r="M562"/>
      <c r="N562"/>
      <c r="O562"/>
      <c r="P562"/>
      <c r="Q562"/>
      <c r="R562"/>
      <c r="S562"/>
      <c r="T562"/>
    </row>
    <row r="563" spans="1:20" s="80" customFormat="1" ht="13.5">
      <c r="A563"/>
      <c r="B563"/>
      <c r="C563"/>
      <c r="D563"/>
      <c r="E563"/>
      <c r="F563"/>
      <c r="G563"/>
      <c r="H563"/>
      <c r="I563"/>
      <c r="J563"/>
      <c r="K563"/>
      <c r="L563"/>
      <c r="M563"/>
      <c r="N563"/>
      <c r="O563"/>
      <c r="P563"/>
      <c r="Q563"/>
      <c r="R563"/>
      <c r="S563"/>
      <c r="T563"/>
    </row>
    <row r="564" spans="1:20" s="80" customFormat="1" ht="13.5">
      <c r="A564"/>
      <c r="B564"/>
      <c r="C564"/>
      <c r="D564"/>
      <c r="E564"/>
      <c r="F564"/>
      <c r="G564"/>
      <c r="H564"/>
      <c r="I564"/>
      <c r="J564"/>
      <c r="K564"/>
      <c r="L564"/>
      <c r="M564"/>
      <c r="N564"/>
      <c r="O564"/>
      <c r="P564"/>
      <c r="Q564"/>
      <c r="R564"/>
      <c r="S564"/>
      <c r="T564"/>
    </row>
    <row r="565" spans="1:20" s="80" customFormat="1" ht="13.5">
      <c r="A565"/>
      <c r="B565"/>
      <c r="C565"/>
      <c r="D565"/>
      <c r="E565"/>
      <c r="F565"/>
      <c r="G565"/>
      <c r="H565"/>
      <c r="I565"/>
      <c r="J565"/>
      <c r="K565"/>
      <c r="L565"/>
      <c r="M565"/>
      <c r="N565"/>
      <c r="O565"/>
      <c r="P565"/>
      <c r="Q565"/>
      <c r="R565"/>
      <c r="S565"/>
      <c r="T565"/>
    </row>
    <row r="566" spans="1:20" s="80" customFormat="1" ht="13.5">
      <c r="A566"/>
      <c r="B566"/>
      <c r="C566"/>
      <c r="D566"/>
      <c r="E566"/>
      <c r="F566"/>
      <c r="G566"/>
      <c r="H566"/>
      <c r="I566"/>
      <c r="J566"/>
      <c r="K566"/>
      <c r="L566"/>
      <c r="M566"/>
      <c r="N566"/>
      <c r="O566"/>
      <c r="P566"/>
      <c r="Q566"/>
      <c r="R566"/>
      <c r="S566"/>
      <c r="T566"/>
    </row>
    <row r="567" spans="1:20" s="80" customFormat="1" ht="13.5">
      <c r="A567"/>
      <c r="B567"/>
      <c r="C567"/>
      <c r="D567"/>
      <c r="E567"/>
      <c r="F567"/>
      <c r="G567"/>
      <c r="H567"/>
      <c r="I567"/>
      <c r="J567"/>
      <c r="K567"/>
      <c r="L567"/>
      <c r="M567"/>
      <c r="N567"/>
      <c r="O567"/>
      <c r="P567"/>
      <c r="Q567"/>
      <c r="R567"/>
      <c r="S567"/>
      <c r="T567"/>
    </row>
    <row r="568" spans="1:20" s="80" customFormat="1" ht="13.5">
      <c r="A568"/>
      <c r="B568"/>
      <c r="C568"/>
      <c r="D568"/>
      <c r="E568"/>
      <c r="F568"/>
      <c r="G568"/>
      <c r="H568"/>
      <c r="I568"/>
      <c r="J568"/>
      <c r="K568"/>
      <c r="L568"/>
      <c r="M568"/>
      <c r="N568"/>
      <c r="O568"/>
      <c r="P568"/>
      <c r="Q568"/>
      <c r="R568"/>
      <c r="S568"/>
      <c r="T568"/>
    </row>
    <row r="569" spans="1:20" s="80" customFormat="1" ht="13.5">
      <c r="A569"/>
      <c r="B569"/>
      <c r="C569"/>
      <c r="D569"/>
      <c r="E569"/>
      <c r="F569"/>
      <c r="G569"/>
      <c r="H569"/>
      <c r="I569"/>
      <c r="J569"/>
      <c r="K569"/>
      <c r="L569"/>
      <c r="M569"/>
      <c r="N569"/>
      <c r="O569"/>
      <c r="P569"/>
      <c r="Q569"/>
      <c r="R569"/>
      <c r="S569"/>
      <c r="T569"/>
    </row>
    <row r="570" spans="1:20" s="80" customFormat="1" ht="13.5">
      <c r="A570"/>
      <c r="B570"/>
      <c r="C570"/>
      <c r="D570"/>
      <c r="E570"/>
      <c r="F570"/>
      <c r="G570"/>
      <c r="H570"/>
      <c r="I570"/>
      <c r="J570"/>
      <c r="K570"/>
      <c r="L570"/>
      <c r="M570"/>
      <c r="N570"/>
      <c r="O570"/>
      <c r="P570"/>
      <c r="Q570"/>
      <c r="R570"/>
      <c r="S570"/>
      <c r="T570"/>
    </row>
    <row r="571" spans="1:20" s="80" customFormat="1" ht="13.5">
      <c r="A571"/>
      <c r="B571"/>
      <c r="C571"/>
      <c r="D571"/>
      <c r="E571"/>
      <c r="F571"/>
      <c r="G571"/>
      <c r="H571"/>
      <c r="I571"/>
      <c r="J571"/>
      <c r="K571"/>
      <c r="L571"/>
      <c r="M571"/>
      <c r="N571"/>
      <c r="O571"/>
      <c r="P571"/>
      <c r="Q571"/>
      <c r="R571"/>
      <c r="S571"/>
      <c r="T571"/>
    </row>
    <row r="572" spans="1:20" s="80" customFormat="1" ht="13.5">
      <c r="A572"/>
      <c r="B572"/>
      <c r="C572"/>
      <c r="D572"/>
      <c r="E572"/>
      <c r="F572"/>
      <c r="G572"/>
      <c r="H572"/>
      <c r="I572"/>
      <c r="J572"/>
      <c r="K572"/>
      <c r="L572"/>
      <c r="M572"/>
      <c r="N572"/>
      <c r="O572"/>
      <c r="P572"/>
      <c r="Q572"/>
      <c r="R572"/>
      <c r="S572"/>
      <c r="T572"/>
    </row>
    <row r="573" spans="1:20" s="80" customFormat="1" ht="13.5">
      <c r="A573"/>
      <c r="B573"/>
      <c r="C573"/>
      <c r="D573"/>
      <c r="E573"/>
      <c r="F573"/>
      <c r="G573"/>
      <c r="H573"/>
      <c r="I573"/>
      <c r="J573"/>
      <c r="K573"/>
      <c r="L573"/>
      <c r="M573"/>
      <c r="N573"/>
      <c r="O573"/>
      <c r="P573"/>
      <c r="Q573"/>
      <c r="R573"/>
      <c r="S573"/>
      <c r="T573"/>
    </row>
    <row r="574" spans="1:20" s="80" customFormat="1" ht="13.5">
      <c r="A574"/>
      <c r="B574"/>
      <c r="C574"/>
      <c r="D574"/>
      <c r="E574"/>
      <c r="F574"/>
      <c r="G574"/>
      <c r="H574"/>
      <c r="I574"/>
      <c r="J574"/>
      <c r="K574"/>
      <c r="L574"/>
      <c r="M574"/>
      <c r="N574"/>
      <c r="O574"/>
      <c r="P574"/>
      <c r="Q574"/>
      <c r="R574"/>
      <c r="S574"/>
      <c r="T574"/>
    </row>
    <row r="575" spans="1:20" s="80" customFormat="1" ht="13.5">
      <c r="A575"/>
      <c r="B575"/>
      <c r="C575"/>
      <c r="D575"/>
      <c r="E575"/>
      <c r="F575"/>
      <c r="G575"/>
      <c r="H575"/>
      <c r="I575"/>
      <c r="J575"/>
      <c r="K575"/>
      <c r="L575"/>
      <c r="M575"/>
      <c r="N575"/>
      <c r="O575"/>
      <c r="P575"/>
      <c r="Q575"/>
      <c r="R575"/>
      <c r="S575"/>
      <c r="T575"/>
    </row>
    <row r="576" spans="1:20" s="80" customFormat="1" ht="13.5">
      <c r="A576"/>
      <c r="B576"/>
      <c r="C576"/>
      <c r="D576"/>
      <c r="E576"/>
      <c r="F576"/>
      <c r="G576"/>
      <c r="H576"/>
      <c r="I576"/>
      <c r="J576"/>
      <c r="K576"/>
      <c r="L576"/>
      <c r="M576"/>
      <c r="N576"/>
      <c r="O576"/>
      <c r="P576"/>
      <c r="Q576"/>
      <c r="R576"/>
      <c r="S576"/>
      <c r="T576"/>
    </row>
    <row r="577" spans="1:20" s="80" customFormat="1" ht="13.5">
      <c r="A577"/>
      <c r="B577"/>
      <c r="C577"/>
      <c r="D577"/>
      <c r="E577"/>
      <c r="F577"/>
      <c r="G577"/>
      <c r="H577"/>
      <c r="I577"/>
      <c r="J577"/>
      <c r="K577"/>
      <c r="L577"/>
      <c r="M577"/>
      <c r="N577"/>
      <c r="O577"/>
      <c r="P577"/>
      <c r="Q577"/>
      <c r="R577"/>
      <c r="S577"/>
      <c r="T577"/>
    </row>
    <row r="578" spans="1:20" s="80" customFormat="1" ht="13.5">
      <c r="A578"/>
      <c r="B578"/>
      <c r="C578"/>
      <c r="D578"/>
      <c r="E578"/>
      <c r="F578"/>
      <c r="G578"/>
      <c r="H578"/>
      <c r="I578"/>
      <c r="J578"/>
      <c r="K578"/>
      <c r="L578"/>
      <c r="M578"/>
      <c r="N578"/>
      <c r="O578"/>
      <c r="P578"/>
      <c r="Q578"/>
      <c r="R578"/>
      <c r="S578"/>
      <c r="T578"/>
    </row>
    <row r="579" spans="1:20" s="80" customFormat="1" ht="13.5">
      <c r="A579"/>
      <c r="B579"/>
      <c r="C579"/>
      <c r="D579"/>
      <c r="E579"/>
      <c r="F579"/>
      <c r="G579"/>
      <c r="H579"/>
      <c r="I579"/>
      <c r="J579"/>
      <c r="K579"/>
      <c r="L579"/>
      <c r="M579"/>
      <c r="N579"/>
      <c r="O579"/>
      <c r="P579"/>
      <c r="Q579"/>
      <c r="R579"/>
      <c r="S579"/>
      <c r="T579"/>
    </row>
    <row r="580" spans="1:20" s="80" customFormat="1" ht="13.5">
      <c r="A580"/>
      <c r="B580"/>
      <c r="C580"/>
      <c r="D580"/>
      <c r="E580"/>
      <c r="F580"/>
      <c r="G580"/>
      <c r="H580"/>
      <c r="I580"/>
      <c r="J580"/>
      <c r="K580"/>
      <c r="L580"/>
      <c r="M580"/>
      <c r="N580"/>
      <c r="O580"/>
      <c r="P580"/>
      <c r="Q580"/>
      <c r="R580"/>
      <c r="S580"/>
      <c r="T580"/>
    </row>
    <row r="581" spans="1:20" s="80" customFormat="1" ht="13.5">
      <c r="A581"/>
      <c r="B581"/>
      <c r="C581"/>
      <c r="D581"/>
      <c r="E581"/>
      <c r="F581"/>
      <c r="G581"/>
      <c r="H581"/>
      <c r="I581"/>
      <c r="J581"/>
      <c r="K581"/>
      <c r="L581"/>
      <c r="M581"/>
      <c r="N581"/>
      <c r="O581"/>
      <c r="P581"/>
      <c r="Q581"/>
      <c r="R581"/>
      <c r="S581"/>
      <c r="T581"/>
    </row>
    <row r="582" spans="1:20" s="80" customFormat="1" ht="13.5">
      <c r="A582"/>
      <c r="B582"/>
      <c r="C582"/>
      <c r="D582"/>
      <c r="E582"/>
      <c r="F582"/>
      <c r="G582"/>
      <c r="H582"/>
      <c r="I582"/>
      <c r="J582"/>
      <c r="K582"/>
      <c r="L582"/>
      <c r="M582"/>
      <c r="N582"/>
      <c r="O582"/>
      <c r="P582"/>
      <c r="Q582"/>
      <c r="R582"/>
      <c r="S582"/>
      <c r="T582"/>
    </row>
    <row r="583" spans="1:20" s="80" customFormat="1" ht="13.5">
      <c r="A583"/>
      <c r="B583"/>
      <c r="C583"/>
      <c r="D583"/>
      <c r="E583"/>
      <c r="F583"/>
      <c r="G583"/>
      <c r="H583"/>
      <c r="I583"/>
      <c r="J583"/>
      <c r="K583"/>
      <c r="L583"/>
      <c r="M583"/>
      <c r="N583"/>
      <c r="O583"/>
      <c r="P583"/>
      <c r="Q583"/>
      <c r="R583"/>
      <c r="S583"/>
      <c r="T583"/>
    </row>
    <row r="584" spans="1:20" s="80" customFormat="1" ht="13.5">
      <c r="A584"/>
      <c r="B584"/>
      <c r="C584"/>
      <c r="D584"/>
      <c r="E584"/>
      <c r="F584"/>
      <c r="G584"/>
      <c r="H584"/>
      <c r="I584"/>
      <c r="J584"/>
      <c r="K584"/>
      <c r="L584"/>
      <c r="M584"/>
      <c r="N584"/>
      <c r="O584"/>
      <c r="P584"/>
      <c r="Q584"/>
      <c r="R584"/>
      <c r="S584"/>
      <c r="T584"/>
    </row>
    <row r="585" spans="1:20" s="80" customFormat="1" ht="13.5">
      <c r="A585"/>
      <c r="B585"/>
      <c r="C585"/>
      <c r="D585"/>
      <c r="E585"/>
      <c r="F585"/>
      <c r="G585"/>
      <c r="H585"/>
      <c r="I585"/>
      <c r="J585"/>
      <c r="K585"/>
      <c r="L585"/>
      <c r="M585"/>
      <c r="N585"/>
      <c r="O585"/>
      <c r="P585"/>
      <c r="Q585"/>
      <c r="R585"/>
      <c r="S585"/>
      <c r="T585"/>
    </row>
    <row r="586" spans="1:20" s="80" customFormat="1" ht="13.5">
      <c r="A586"/>
      <c r="B586"/>
      <c r="C586"/>
      <c r="D586"/>
      <c r="E586"/>
      <c r="F586"/>
      <c r="G586"/>
      <c r="H586"/>
      <c r="I586"/>
      <c r="J586"/>
      <c r="K586"/>
      <c r="L586"/>
      <c r="M586"/>
      <c r="N586"/>
      <c r="O586"/>
      <c r="P586"/>
      <c r="Q586"/>
      <c r="R586"/>
      <c r="S586"/>
      <c r="T586"/>
    </row>
    <row r="587" spans="1:20" s="80" customFormat="1" ht="13.5">
      <c r="A587"/>
      <c r="B587"/>
      <c r="C587"/>
      <c r="D587"/>
      <c r="E587"/>
      <c r="F587"/>
      <c r="G587"/>
      <c r="H587"/>
      <c r="I587"/>
      <c r="J587"/>
      <c r="K587"/>
      <c r="L587"/>
      <c r="M587"/>
      <c r="N587"/>
      <c r="O587"/>
      <c r="P587"/>
      <c r="Q587"/>
      <c r="R587"/>
      <c r="S587"/>
      <c r="T587"/>
    </row>
    <row r="588" spans="1:20" s="80" customFormat="1" ht="13.5">
      <c r="A588"/>
      <c r="B588"/>
      <c r="C588"/>
      <c r="D588"/>
      <c r="E588"/>
      <c r="F588"/>
      <c r="G588"/>
      <c r="H588"/>
      <c r="I588"/>
      <c r="J588"/>
      <c r="K588"/>
      <c r="L588"/>
      <c r="M588"/>
      <c r="N588"/>
      <c r="O588"/>
      <c r="P588"/>
      <c r="Q588"/>
      <c r="R588"/>
      <c r="S588"/>
      <c r="T588"/>
    </row>
    <row r="589" spans="1:20" s="80" customFormat="1" ht="13.5">
      <c r="A589"/>
      <c r="B589"/>
      <c r="C589"/>
      <c r="D589"/>
      <c r="E589"/>
      <c r="F589"/>
      <c r="G589"/>
      <c r="H589"/>
      <c r="I589"/>
      <c r="J589"/>
      <c r="K589"/>
      <c r="L589"/>
      <c r="M589"/>
      <c r="N589"/>
      <c r="O589"/>
      <c r="P589"/>
      <c r="Q589"/>
      <c r="R589"/>
      <c r="S589"/>
      <c r="T589"/>
    </row>
    <row r="590" spans="1:20" s="80" customFormat="1" ht="13.5">
      <c r="A590"/>
      <c r="B590"/>
      <c r="C590"/>
      <c r="D590"/>
      <c r="E590"/>
      <c r="F590"/>
      <c r="G590"/>
      <c r="H590"/>
      <c r="I590"/>
      <c r="J590"/>
      <c r="K590"/>
      <c r="L590"/>
      <c r="M590"/>
      <c r="N590"/>
      <c r="O590"/>
      <c r="P590"/>
      <c r="Q590"/>
      <c r="R590"/>
      <c r="S590"/>
      <c r="T590"/>
    </row>
    <row r="591" spans="1:20" s="80" customFormat="1" ht="13.5">
      <c r="A591"/>
      <c r="B591"/>
      <c r="C591"/>
      <c r="D591"/>
      <c r="E591"/>
      <c r="F591"/>
      <c r="G591"/>
      <c r="H591"/>
      <c r="I591"/>
      <c r="J591"/>
      <c r="K591"/>
      <c r="L591"/>
      <c r="M591"/>
      <c r="N591"/>
      <c r="O591"/>
      <c r="P591"/>
      <c r="Q591"/>
      <c r="R591"/>
      <c r="S591"/>
      <c r="T591"/>
    </row>
    <row r="592" spans="1:20" s="80" customFormat="1" ht="13.5">
      <c r="A592"/>
      <c r="B592"/>
      <c r="C592"/>
      <c r="D592"/>
      <c r="E592"/>
      <c r="F592"/>
      <c r="G592"/>
      <c r="H592"/>
      <c r="I592"/>
      <c r="J592"/>
      <c r="K592"/>
      <c r="L592"/>
      <c r="M592"/>
      <c r="N592"/>
      <c r="O592"/>
      <c r="P592"/>
      <c r="Q592"/>
      <c r="R592"/>
      <c r="S592"/>
      <c r="T592"/>
    </row>
    <row r="593" spans="1:20" s="80" customFormat="1" ht="13.5">
      <c r="A593"/>
      <c r="B593"/>
      <c r="C593"/>
      <c r="D593"/>
      <c r="E593"/>
      <c r="F593"/>
      <c r="G593"/>
      <c r="H593"/>
      <c r="I593"/>
      <c r="J593"/>
      <c r="K593"/>
      <c r="L593"/>
      <c r="M593"/>
      <c r="N593"/>
      <c r="O593"/>
      <c r="P593"/>
      <c r="Q593"/>
      <c r="R593"/>
      <c r="S593"/>
      <c r="T593"/>
    </row>
    <row r="594" spans="1:20" s="80" customFormat="1" ht="13.5">
      <c r="A594"/>
      <c r="B594"/>
      <c r="C594"/>
      <c r="D594"/>
      <c r="E594"/>
      <c r="F594"/>
      <c r="G594"/>
      <c r="H594"/>
      <c r="I594"/>
      <c r="J594"/>
      <c r="K594"/>
      <c r="L594"/>
      <c r="M594"/>
      <c r="N594"/>
      <c r="O594"/>
      <c r="P594"/>
      <c r="Q594"/>
      <c r="R594"/>
      <c r="S594"/>
      <c r="T594"/>
    </row>
    <row r="595" spans="1:20" s="80" customFormat="1" ht="13.5">
      <c r="A595"/>
      <c r="B595"/>
      <c r="C595"/>
      <c r="D595"/>
      <c r="E595"/>
      <c r="F595"/>
      <c r="G595"/>
      <c r="H595"/>
      <c r="I595"/>
      <c r="J595"/>
      <c r="K595"/>
      <c r="L595"/>
      <c r="M595"/>
      <c r="N595"/>
      <c r="O595"/>
      <c r="P595"/>
      <c r="Q595"/>
      <c r="R595"/>
      <c r="S595"/>
      <c r="T595"/>
    </row>
    <row r="596" spans="1:20" s="80" customFormat="1" ht="13.5">
      <c r="A596"/>
      <c r="B596"/>
      <c r="C596"/>
      <c r="D596"/>
      <c r="E596"/>
      <c r="F596"/>
      <c r="G596"/>
      <c r="H596"/>
      <c r="I596"/>
      <c r="J596"/>
      <c r="K596"/>
      <c r="L596"/>
      <c r="M596"/>
      <c r="N596"/>
      <c r="O596"/>
      <c r="P596"/>
      <c r="Q596"/>
      <c r="R596"/>
      <c r="S596"/>
      <c r="T596"/>
    </row>
    <row r="597" spans="1:20" s="80" customFormat="1" ht="13.5">
      <c r="A597"/>
      <c r="B597"/>
      <c r="C597"/>
      <c r="D597"/>
      <c r="E597"/>
      <c r="F597"/>
      <c r="G597"/>
      <c r="H597"/>
      <c r="I597"/>
      <c r="J597"/>
      <c r="K597"/>
      <c r="L597"/>
      <c r="M597"/>
      <c r="N597"/>
      <c r="O597"/>
      <c r="P597"/>
      <c r="Q597"/>
      <c r="R597"/>
      <c r="S597"/>
      <c r="T597"/>
    </row>
    <row r="598" spans="1:20" s="80" customFormat="1" ht="13.5">
      <c r="A598"/>
      <c r="B598"/>
      <c r="C598"/>
      <c r="D598"/>
      <c r="E598"/>
      <c r="F598"/>
      <c r="G598"/>
      <c r="H598"/>
      <c r="I598"/>
      <c r="J598"/>
      <c r="K598"/>
      <c r="L598"/>
      <c r="M598"/>
      <c r="N598"/>
      <c r="O598"/>
      <c r="P598"/>
      <c r="Q598"/>
      <c r="R598"/>
      <c r="S598"/>
      <c r="T598"/>
    </row>
    <row r="599" spans="1:20" s="80" customFormat="1" ht="13.5">
      <c r="A599"/>
      <c r="B599"/>
      <c r="C599"/>
      <c r="D599"/>
      <c r="E599"/>
      <c r="F599"/>
      <c r="G599"/>
      <c r="H599"/>
      <c r="I599"/>
      <c r="J599"/>
      <c r="K599"/>
      <c r="L599"/>
      <c r="M599"/>
      <c r="N599"/>
      <c r="O599"/>
      <c r="P599"/>
      <c r="Q599"/>
      <c r="R599"/>
      <c r="S599"/>
      <c r="T599"/>
    </row>
    <row r="600" spans="1:20" s="80" customFormat="1" ht="13.5">
      <c r="A600"/>
      <c r="B600"/>
      <c r="C600"/>
      <c r="D600"/>
      <c r="E600"/>
      <c r="F600"/>
      <c r="G600"/>
      <c r="H600"/>
      <c r="I600"/>
      <c r="J600"/>
      <c r="K600"/>
      <c r="L600"/>
      <c r="M600"/>
      <c r="N600"/>
      <c r="O600"/>
      <c r="P600"/>
      <c r="Q600"/>
      <c r="R600"/>
      <c r="S600"/>
      <c r="T600"/>
    </row>
    <row r="601" spans="1:20" s="80" customFormat="1" ht="13.5">
      <c r="A601"/>
      <c r="B601"/>
      <c r="C601"/>
      <c r="D601"/>
      <c r="E601"/>
      <c r="F601"/>
      <c r="G601"/>
      <c r="H601"/>
      <c r="I601"/>
      <c r="J601"/>
      <c r="K601"/>
      <c r="L601"/>
      <c r="M601"/>
      <c r="N601"/>
      <c r="O601"/>
      <c r="P601"/>
      <c r="Q601"/>
      <c r="R601"/>
      <c r="S601"/>
      <c r="T601"/>
    </row>
    <row r="602" spans="1:20" s="80" customFormat="1" ht="13.5">
      <c r="A602"/>
      <c r="B602"/>
      <c r="C602"/>
      <c r="D602"/>
      <c r="E602"/>
      <c r="F602"/>
      <c r="G602"/>
      <c r="H602"/>
      <c r="I602"/>
      <c r="J602"/>
      <c r="K602"/>
      <c r="L602"/>
      <c r="M602"/>
      <c r="N602"/>
      <c r="O602"/>
      <c r="P602"/>
      <c r="Q602"/>
      <c r="R602"/>
      <c r="S602"/>
      <c r="T602"/>
    </row>
    <row r="603" spans="1:20" s="80" customFormat="1" ht="13.5">
      <c r="A603"/>
      <c r="B603"/>
      <c r="C603"/>
      <c r="D603"/>
      <c r="E603"/>
      <c r="F603"/>
      <c r="G603"/>
      <c r="H603"/>
      <c r="I603"/>
      <c r="J603"/>
      <c r="K603"/>
      <c r="L603"/>
      <c r="M603"/>
      <c r="N603"/>
      <c r="O603"/>
      <c r="P603"/>
      <c r="Q603"/>
      <c r="R603"/>
      <c r="S603"/>
      <c r="T603"/>
    </row>
    <row r="604" spans="1:20" s="80" customFormat="1" ht="13.5">
      <c r="A604"/>
      <c r="B604"/>
      <c r="C604"/>
      <c r="D604"/>
      <c r="E604"/>
      <c r="F604"/>
      <c r="G604"/>
      <c r="H604"/>
      <c r="I604"/>
      <c r="J604"/>
      <c r="K604"/>
      <c r="L604"/>
      <c r="M604"/>
      <c r="N604"/>
      <c r="O604"/>
      <c r="P604"/>
      <c r="Q604"/>
      <c r="R604"/>
      <c r="S604"/>
      <c r="T604"/>
    </row>
    <row r="605" spans="1:20" s="80" customFormat="1" ht="13.5">
      <c r="A605"/>
      <c r="B605"/>
      <c r="C605"/>
      <c r="D605"/>
      <c r="E605"/>
      <c r="F605"/>
      <c r="G605"/>
      <c r="H605"/>
      <c r="I605"/>
      <c r="J605"/>
      <c r="K605"/>
      <c r="L605"/>
      <c r="M605"/>
      <c r="N605"/>
      <c r="O605"/>
      <c r="P605"/>
      <c r="Q605"/>
      <c r="R605"/>
      <c r="S605"/>
      <c r="T605"/>
    </row>
    <row r="606" spans="1:20" s="80" customFormat="1" ht="13.5">
      <c r="A606"/>
      <c r="B606"/>
      <c r="C606"/>
      <c r="D606"/>
      <c r="E606"/>
      <c r="F606"/>
      <c r="G606"/>
      <c r="H606"/>
      <c r="I606"/>
      <c r="J606"/>
      <c r="K606"/>
      <c r="L606"/>
      <c r="M606"/>
      <c r="N606"/>
      <c r="O606"/>
      <c r="P606"/>
      <c r="Q606"/>
      <c r="R606"/>
      <c r="S606"/>
      <c r="T606"/>
    </row>
    <row r="607" spans="1:20" s="80" customFormat="1" ht="13.5">
      <c r="A607"/>
      <c r="B607"/>
      <c r="C607"/>
      <c r="D607"/>
      <c r="E607"/>
      <c r="F607"/>
      <c r="G607"/>
      <c r="H607"/>
      <c r="I607"/>
      <c r="J607"/>
      <c r="K607"/>
      <c r="L607"/>
      <c r="M607"/>
      <c r="N607"/>
      <c r="O607"/>
      <c r="P607"/>
      <c r="Q607"/>
      <c r="R607"/>
      <c r="S607"/>
      <c r="T607"/>
    </row>
    <row r="608" spans="1:20" s="80" customFormat="1" ht="13.5">
      <c r="A608"/>
      <c r="B608"/>
      <c r="C608"/>
      <c r="D608"/>
      <c r="E608"/>
      <c r="F608"/>
      <c r="G608"/>
      <c r="H608"/>
      <c r="I608"/>
      <c r="J608"/>
      <c r="K608"/>
      <c r="L608"/>
      <c r="M608"/>
      <c r="N608"/>
      <c r="O608"/>
      <c r="P608"/>
      <c r="Q608"/>
      <c r="R608"/>
      <c r="S608"/>
      <c r="T608"/>
    </row>
    <row r="609" spans="1:20" s="80" customFormat="1" ht="13.5">
      <c r="A609"/>
      <c r="B609"/>
      <c r="C609"/>
      <c r="D609"/>
      <c r="E609"/>
      <c r="F609"/>
      <c r="G609"/>
      <c r="H609"/>
      <c r="I609"/>
      <c r="J609"/>
      <c r="K609"/>
      <c r="L609"/>
      <c r="M609"/>
      <c r="N609"/>
      <c r="O609"/>
      <c r="P609"/>
      <c r="Q609"/>
      <c r="R609"/>
      <c r="S609"/>
      <c r="T609"/>
    </row>
    <row r="610" spans="1:20" s="80" customFormat="1" ht="13.5">
      <c r="A610"/>
      <c r="B610"/>
      <c r="C610"/>
      <c r="D610"/>
      <c r="E610"/>
      <c r="F610"/>
      <c r="G610"/>
      <c r="H610"/>
      <c r="I610"/>
      <c r="J610"/>
      <c r="K610"/>
      <c r="L610"/>
      <c r="M610"/>
      <c r="N610"/>
      <c r="O610"/>
      <c r="P610"/>
      <c r="Q610"/>
      <c r="R610"/>
      <c r="S610"/>
      <c r="T610"/>
    </row>
    <row r="611" spans="1:20" s="80" customFormat="1" ht="13.5">
      <c r="A611"/>
      <c r="B611"/>
      <c r="C611"/>
      <c r="D611"/>
      <c r="E611"/>
      <c r="F611"/>
      <c r="G611"/>
      <c r="H611"/>
      <c r="I611"/>
      <c r="J611"/>
      <c r="K611"/>
      <c r="L611"/>
      <c r="M611"/>
      <c r="N611"/>
      <c r="O611"/>
      <c r="P611"/>
      <c r="Q611"/>
      <c r="R611"/>
      <c r="S611"/>
      <c r="T611"/>
    </row>
    <row r="612" spans="1:20" s="80" customFormat="1" ht="13.5">
      <c r="A612"/>
      <c r="B612"/>
      <c r="C612"/>
      <c r="D612"/>
      <c r="E612"/>
      <c r="F612"/>
      <c r="G612"/>
      <c r="H612"/>
      <c r="I612"/>
      <c r="J612"/>
      <c r="K612"/>
      <c r="L612"/>
      <c r="M612"/>
      <c r="N612"/>
      <c r="O612"/>
      <c r="P612"/>
      <c r="Q612"/>
      <c r="R612"/>
      <c r="S612"/>
      <c r="T612"/>
    </row>
    <row r="613" spans="1:20" s="80" customFormat="1" ht="13.5">
      <c r="A613"/>
      <c r="B613"/>
      <c r="C613"/>
      <c r="D613"/>
      <c r="E613"/>
      <c r="F613"/>
      <c r="G613"/>
      <c r="H613"/>
      <c r="I613"/>
      <c r="J613"/>
      <c r="K613"/>
      <c r="L613"/>
      <c r="M613"/>
      <c r="N613"/>
      <c r="O613"/>
      <c r="P613"/>
      <c r="Q613"/>
      <c r="R613"/>
      <c r="S613"/>
      <c r="T613"/>
    </row>
    <row r="614" spans="1:20" s="80" customFormat="1" ht="13.5">
      <c r="A614"/>
      <c r="B614"/>
      <c r="C614"/>
      <c r="D614"/>
      <c r="E614"/>
      <c r="F614"/>
      <c r="G614"/>
      <c r="H614"/>
      <c r="I614"/>
      <c r="J614"/>
      <c r="K614"/>
      <c r="L614"/>
      <c r="M614"/>
      <c r="N614"/>
      <c r="O614"/>
      <c r="P614"/>
      <c r="Q614"/>
      <c r="R614"/>
      <c r="S614"/>
      <c r="T614"/>
    </row>
    <row r="615" spans="1:20" s="80" customFormat="1" ht="13.5">
      <c r="A615"/>
      <c r="B615"/>
      <c r="C615"/>
      <c r="D615"/>
      <c r="E615"/>
      <c r="F615"/>
      <c r="G615"/>
      <c r="H615"/>
      <c r="I615"/>
      <c r="J615"/>
      <c r="K615"/>
      <c r="L615"/>
      <c r="M615"/>
      <c r="N615"/>
      <c r="O615"/>
      <c r="P615"/>
      <c r="Q615"/>
      <c r="R615"/>
      <c r="S615"/>
      <c r="T615"/>
    </row>
    <row r="616" spans="1:20" s="80" customFormat="1" ht="13.5">
      <c r="A616"/>
      <c r="B616"/>
      <c r="C616"/>
      <c r="D616"/>
      <c r="E616"/>
      <c r="F616"/>
      <c r="G616"/>
      <c r="H616"/>
      <c r="I616"/>
      <c r="J616"/>
      <c r="K616"/>
      <c r="L616"/>
      <c r="M616"/>
      <c r="N616"/>
      <c r="O616"/>
      <c r="P616"/>
      <c r="Q616"/>
      <c r="R616"/>
      <c r="S616"/>
      <c r="T616"/>
    </row>
    <row r="617" spans="1:20" s="80" customFormat="1" ht="13.5">
      <c r="A617"/>
      <c r="B617"/>
      <c r="C617"/>
      <c r="D617"/>
      <c r="E617"/>
      <c r="F617"/>
      <c r="G617"/>
      <c r="H617"/>
      <c r="I617"/>
      <c r="J617"/>
      <c r="K617"/>
      <c r="L617"/>
      <c r="M617"/>
      <c r="N617"/>
      <c r="O617"/>
      <c r="P617"/>
      <c r="Q617"/>
      <c r="R617"/>
      <c r="S617"/>
      <c r="T617"/>
    </row>
    <row r="618" spans="1:20" s="80" customFormat="1" ht="13.5">
      <c r="A618"/>
      <c r="B618"/>
      <c r="C618"/>
      <c r="D618"/>
      <c r="E618"/>
      <c r="F618"/>
      <c r="G618"/>
      <c r="H618"/>
      <c r="I618"/>
      <c r="J618"/>
      <c r="K618"/>
      <c r="L618"/>
      <c r="M618"/>
      <c r="N618"/>
      <c r="O618"/>
      <c r="P618"/>
      <c r="Q618"/>
      <c r="R618"/>
      <c r="S618"/>
      <c r="T618"/>
    </row>
    <row r="619" spans="1:20" s="80" customFormat="1" ht="13.5">
      <c r="A619"/>
      <c r="B619"/>
      <c r="C619"/>
      <c r="D619"/>
      <c r="E619"/>
      <c r="F619"/>
      <c r="G619"/>
      <c r="H619"/>
      <c r="I619"/>
      <c r="J619"/>
      <c r="K619"/>
      <c r="L619"/>
      <c r="M619"/>
      <c r="N619"/>
      <c r="O619"/>
      <c r="P619"/>
      <c r="Q619"/>
      <c r="R619"/>
      <c r="S619"/>
      <c r="T619"/>
    </row>
    <row r="620" spans="1:20" s="80" customFormat="1" ht="13.5">
      <c r="A620"/>
      <c r="B620"/>
      <c r="C620"/>
      <c r="D620"/>
      <c r="E620"/>
      <c r="F620"/>
      <c r="G620"/>
      <c r="H620"/>
      <c r="I620"/>
      <c r="J620"/>
      <c r="K620"/>
      <c r="L620"/>
      <c r="M620"/>
      <c r="N620"/>
      <c r="O620"/>
      <c r="P620"/>
      <c r="Q620"/>
      <c r="R620"/>
      <c r="S620"/>
      <c r="T620"/>
    </row>
    <row r="621" spans="1:20" s="80" customFormat="1" ht="13.5">
      <c r="A621"/>
      <c r="B621"/>
      <c r="C621"/>
      <c r="D621"/>
      <c r="E621"/>
      <c r="F621"/>
      <c r="G621"/>
      <c r="H621"/>
      <c r="I621"/>
      <c r="J621"/>
      <c r="K621"/>
      <c r="L621"/>
      <c r="M621"/>
      <c r="N621"/>
      <c r="O621"/>
      <c r="P621"/>
      <c r="Q621"/>
      <c r="R621"/>
      <c r="S621"/>
      <c r="T621"/>
    </row>
    <row r="622" spans="1:20" s="80" customFormat="1" ht="13.5">
      <c r="A622"/>
      <c r="B622"/>
      <c r="C622"/>
      <c r="D622"/>
      <c r="E622"/>
      <c r="F622"/>
      <c r="G622"/>
      <c r="H622"/>
      <c r="I622"/>
      <c r="J622"/>
      <c r="K622"/>
      <c r="L622"/>
      <c r="M622"/>
      <c r="N622"/>
      <c r="O622"/>
      <c r="P622"/>
      <c r="Q622"/>
      <c r="R622"/>
      <c r="S622"/>
      <c r="T622"/>
    </row>
    <row r="623" spans="1:20" s="80" customFormat="1" ht="13.5">
      <c r="A623"/>
      <c r="B623"/>
      <c r="C623"/>
      <c r="D623"/>
      <c r="E623"/>
      <c r="F623"/>
      <c r="G623"/>
      <c r="H623"/>
      <c r="I623"/>
      <c r="J623"/>
      <c r="K623"/>
      <c r="L623"/>
      <c r="M623"/>
      <c r="N623"/>
      <c r="O623"/>
      <c r="P623"/>
      <c r="Q623"/>
      <c r="R623"/>
      <c r="S623"/>
      <c r="T623"/>
    </row>
    <row r="624" spans="1:20" s="80" customFormat="1" ht="13.5">
      <c r="A624"/>
      <c r="B624"/>
      <c r="C624"/>
      <c r="D624"/>
      <c r="E624"/>
      <c r="F624"/>
      <c r="G624"/>
      <c r="H624"/>
      <c r="I624"/>
      <c r="J624"/>
      <c r="K624"/>
      <c r="L624"/>
      <c r="M624"/>
      <c r="N624"/>
      <c r="O624"/>
      <c r="P624"/>
      <c r="Q624"/>
      <c r="R624"/>
      <c r="S624"/>
      <c r="T624"/>
    </row>
    <row r="625" spans="1:20" s="80" customFormat="1" ht="13.5">
      <c r="A625"/>
      <c r="B625"/>
      <c r="C625"/>
      <c r="D625"/>
      <c r="E625"/>
      <c r="F625"/>
      <c r="G625"/>
      <c r="H625"/>
      <c r="I625"/>
      <c r="J625"/>
      <c r="K625"/>
      <c r="L625"/>
      <c r="M625"/>
      <c r="N625"/>
      <c r="O625"/>
      <c r="P625"/>
      <c r="Q625"/>
      <c r="R625"/>
      <c r="S625"/>
      <c r="T625"/>
    </row>
    <row r="626" spans="1:20" s="80" customFormat="1" ht="13.5">
      <c r="A626"/>
      <c r="B626"/>
      <c r="C626"/>
      <c r="D626"/>
      <c r="E626"/>
      <c r="F626"/>
      <c r="G626"/>
      <c r="H626"/>
      <c r="I626"/>
      <c r="J626"/>
      <c r="K626"/>
      <c r="L626"/>
      <c r="M626"/>
      <c r="N626"/>
      <c r="O626"/>
      <c r="P626"/>
      <c r="Q626"/>
      <c r="R626"/>
      <c r="S626"/>
      <c r="T626"/>
    </row>
    <row r="627" spans="1:20" s="80" customFormat="1" ht="13.5">
      <c r="A627"/>
      <c r="B627"/>
      <c r="C627"/>
      <c r="D627"/>
      <c r="E627"/>
      <c r="F627"/>
      <c r="G627"/>
      <c r="H627"/>
      <c r="I627"/>
      <c r="J627"/>
      <c r="K627"/>
      <c r="L627"/>
      <c r="M627"/>
      <c r="N627"/>
      <c r="O627"/>
      <c r="P627"/>
      <c r="Q627"/>
      <c r="R627"/>
      <c r="S627"/>
      <c r="T627"/>
    </row>
    <row r="628" spans="1:20" s="80" customFormat="1" ht="13.5">
      <c r="A628"/>
      <c r="B628"/>
      <c r="C628"/>
      <c r="D628"/>
      <c r="E628"/>
      <c r="F628"/>
      <c r="G628"/>
      <c r="H628"/>
      <c r="I628"/>
      <c r="J628"/>
      <c r="K628"/>
      <c r="L628"/>
      <c r="M628"/>
      <c r="N628"/>
      <c r="O628"/>
      <c r="P628"/>
      <c r="Q628"/>
      <c r="R628"/>
      <c r="S628"/>
      <c r="T628"/>
    </row>
    <row r="629" spans="1:20" s="80" customFormat="1" ht="13.5">
      <c r="A629"/>
      <c r="B629"/>
      <c r="C629"/>
      <c r="D629"/>
      <c r="E629"/>
      <c r="F629"/>
      <c r="G629"/>
      <c r="H629"/>
      <c r="I629"/>
      <c r="J629"/>
      <c r="K629"/>
      <c r="L629"/>
      <c r="M629"/>
      <c r="N629"/>
      <c r="O629"/>
      <c r="P629"/>
      <c r="Q629"/>
      <c r="R629"/>
      <c r="S629"/>
      <c r="T629"/>
    </row>
    <row r="630" spans="1:20" s="80" customFormat="1" ht="13.5">
      <c r="A630"/>
      <c r="B630"/>
      <c r="C630"/>
      <c r="D630"/>
      <c r="E630"/>
      <c r="F630"/>
      <c r="G630"/>
      <c r="H630"/>
      <c r="I630"/>
      <c r="J630"/>
      <c r="K630"/>
      <c r="L630"/>
      <c r="M630"/>
      <c r="N630"/>
      <c r="O630"/>
      <c r="P630"/>
      <c r="Q630"/>
      <c r="R630"/>
      <c r="S630"/>
      <c r="T630"/>
    </row>
    <row r="631" spans="1:20" s="80" customFormat="1" ht="13.5">
      <c r="A631"/>
      <c r="B631"/>
      <c r="C631"/>
      <c r="D631"/>
      <c r="E631"/>
      <c r="F631"/>
      <c r="G631"/>
      <c r="H631"/>
      <c r="I631"/>
      <c r="J631"/>
      <c r="K631"/>
      <c r="L631"/>
      <c r="M631"/>
      <c r="N631"/>
      <c r="O631"/>
      <c r="P631"/>
      <c r="Q631"/>
      <c r="R631"/>
      <c r="S631"/>
      <c r="T631"/>
    </row>
    <row r="632" spans="1:20" s="80" customFormat="1" ht="13.5">
      <c r="A632"/>
      <c r="B632"/>
      <c r="C632"/>
      <c r="D632"/>
      <c r="E632"/>
      <c r="F632"/>
      <c r="G632"/>
      <c r="H632"/>
      <c r="I632"/>
      <c r="J632"/>
      <c r="K632"/>
      <c r="L632"/>
      <c r="M632"/>
      <c r="N632"/>
      <c r="O632"/>
      <c r="P632"/>
      <c r="Q632"/>
      <c r="R632"/>
      <c r="S632"/>
      <c r="T632"/>
    </row>
    <row r="633" spans="1:20" s="80" customFormat="1" ht="13.5">
      <c r="A633"/>
      <c r="B633"/>
      <c r="C633"/>
      <c r="D633"/>
      <c r="E633"/>
      <c r="F633"/>
      <c r="G633"/>
      <c r="H633"/>
      <c r="I633"/>
      <c r="J633"/>
      <c r="K633"/>
      <c r="L633"/>
      <c r="M633"/>
      <c r="N633"/>
      <c r="O633"/>
      <c r="P633"/>
      <c r="Q633"/>
      <c r="R633"/>
      <c r="S633"/>
      <c r="T633"/>
    </row>
    <row r="634" spans="1:20" s="80" customFormat="1" ht="13.5">
      <c r="A634"/>
      <c r="B634"/>
      <c r="C634"/>
      <c r="D634"/>
      <c r="E634"/>
      <c r="F634"/>
      <c r="G634"/>
      <c r="H634"/>
      <c r="I634"/>
      <c r="J634"/>
      <c r="K634"/>
      <c r="L634"/>
      <c r="M634"/>
      <c r="N634"/>
      <c r="O634"/>
      <c r="P634"/>
      <c r="Q634"/>
      <c r="R634"/>
      <c r="S634"/>
      <c r="T634"/>
    </row>
    <row r="635" spans="1:20" s="80" customFormat="1" ht="13.5">
      <c r="A635"/>
      <c r="B635"/>
      <c r="C635"/>
      <c r="D635"/>
      <c r="E635"/>
      <c r="F635"/>
      <c r="G635"/>
      <c r="H635"/>
      <c r="I635"/>
      <c r="J635"/>
      <c r="K635"/>
      <c r="L635"/>
      <c r="M635"/>
      <c r="N635"/>
      <c r="O635"/>
      <c r="P635"/>
      <c r="Q635"/>
      <c r="R635"/>
      <c r="S635"/>
      <c r="T635"/>
    </row>
    <row r="636" spans="1:20" s="80" customFormat="1" ht="13.5">
      <c r="A636"/>
      <c r="B636"/>
      <c r="C636"/>
      <c r="D636"/>
      <c r="E636"/>
      <c r="F636"/>
      <c r="G636"/>
      <c r="H636"/>
      <c r="I636"/>
      <c r="J636"/>
      <c r="K636"/>
      <c r="L636"/>
      <c r="M636"/>
      <c r="N636"/>
      <c r="O636"/>
      <c r="P636"/>
      <c r="Q636"/>
      <c r="R636"/>
      <c r="S636"/>
      <c r="T636"/>
    </row>
    <row r="637" spans="1:20" s="80" customFormat="1" ht="13.5">
      <c r="A637"/>
      <c r="B637"/>
      <c r="C637"/>
      <c r="D637"/>
      <c r="E637"/>
      <c r="F637"/>
      <c r="G637"/>
      <c r="H637"/>
      <c r="I637"/>
      <c r="J637"/>
      <c r="K637"/>
      <c r="L637"/>
      <c r="M637"/>
      <c r="N637"/>
      <c r="O637"/>
      <c r="P637"/>
      <c r="Q637"/>
      <c r="R637"/>
      <c r="S637"/>
      <c r="T637"/>
    </row>
    <row r="638" spans="1:20" s="80" customFormat="1" ht="13.5">
      <c r="A638"/>
      <c r="B638"/>
      <c r="C638"/>
      <c r="D638"/>
      <c r="E638"/>
      <c r="F638"/>
      <c r="G638"/>
      <c r="H638"/>
      <c r="I638"/>
      <c r="J638"/>
      <c r="K638"/>
      <c r="L638"/>
      <c r="M638"/>
      <c r="N638"/>
      <c r="O638"/>
      <c r="P638"/>
      <c r="Q638"/>
      <c r="R638"/>
      <c r="S638"/>
      <c r="T638"/>
    </row>
    <row r="639" spans="1:20" s="80" customFormat="1" ht="13.5">
      <c r="A639"/>
      <c r="B639"/>
      <c r="C639"/>
      <c r="D639"/>
      <c r="E639"/>
      <c r="F639"/>
      <c r="G639"/>
      <c r="H639"/>
      <c r="I639"/>
      <c r="J639"/>
      <c r="K639"/>
      <c r="L639"/>
      <c r="M639"/>
      <c r="N639"/>
      <c r="O639"/>
      <c r="P639"/>
      <c r="Q639"/>
      <c r="R639"/>
      <c r="S639"/>
      <c r="T639"/>
    </row>
    <row r="640" spans="1:20" s="80" customFormat="1" ht="13.5">
      <c r="A640"/>
      <c r="B640"/>
      <c r="C640"/>
      <c r="D640"/>
      <c r="E640"/>
      <c r="F640"/>
      <c r="G640"/>
      <c r="H640"/>
      <c r="I640"/>
      <c r="J640"/>
      <c r="K640"/>
      <c r="L640"/>
      <c r="M640"/>
      <c r="N640"/>
      <c r="O640"/>
      <c r="P640"/>
      <c r="Q640"/>
      <c r="R640"/>
      <c r="S640"/>
      <c r="T640"/>
    </row>
    <row r="641" spans="1:20" s="80" customFormat="1" ht="13.5">
      <c r="A641"/>
      <c r="B641"/>
      <c r="C641"/>
      <c r="D641"/>
      <c r="E641"/>
      <c r="F641"/>
      <c r="G641"/>
      <c r="H641"/>
      <c r="I641"/>
      <c r="J641"/>
      <c r="K641"/>
      <c r="L641"/>
      <c r="M641"/>
      <c r="N641"/>
      <c r="O641"/>
      <c r="P641"/>
      <c r="Q641"/>
      <c r="R641"/>
      <c r="S641"/>
      <c r="T641"/>
    </row>
    <row r="642" spans="1:20" s="80" customFormat="1" ht="13.5">
      <c r="A642"/>
      <c r="B642"/>
      <c r="C642"/>
      <c r="D642"/>
      <c r="E642"/>
      <c r="F642"/>
      <c r="G642"/>
      <c r="H642"/>
      <c r="I642"/>
      <c r="J642"/>
      <c r="K642"/>
      <c r="L642"/>
      <c r="M642"/>
      <c r="N642"/>
      <c r="O642"/>
      <c r="P642"/>
      <c r="Q642"/>
      <c r="R642"/>
      <c r="S642"/>
      <c r="T642"/>
    </row>
    <row r="643" spans="1:20" s="80" customFormat="1" ht="13.5">
      <c r="A643"/>
      <c r="B643"/>
      <c r="C643"/>
      <c r="D643"/>
      <c r="E643"/>
      <c r="F643"/>
      <c r="G643"/>
      <c r="H643"/>
      <c r="I643"/>
      <c r="J643"/>
      <c r="K643"/>
      <c r="L643"/>
      <c r="M643"/>
      <c r="N643"/>
      <c r="O643"/>
      <c r="P643"/>
      <c r="Q643"/>
      <c r="R643"/>
      <c r="S643"/>
      <c r="T643"/>
    </row>
    <row r="644" spans="1:20" s="80" customFormat="1" ht="13.5">
      <c r="A644"/>
      <c r="B644"/>
      <c r="C644"/>
      <c r="D644"/>
      <c r="E644"/>
      <c r="F644"/>
      <c r="G644"/>
      <c r="H644"/>
      <c r="I644"/>
      <c r="J644"/>
      <c r="K644"/>
      <c r="L644"/>
      <c r="M644"/>
      <c r="N644"/>
      <c r="O644"/>
      <c r="P644"/>
      <c r="Q644"/>
      <c r="R644"/>
      <c r="S644"/>
      <c r="T644"/>
    </row>
    <row r="645" spans="1:20" s="80" customFormat="1" ht="13.5">
      <c r="A645"/>
      <c r="B645"/>
      <c r="C645"/>
      <c r="D645"/>
      <c r="E645"/>
      <c r="F645"/>
      <c r="G645"/>
      <c r="H645"/>
      <c r="I645"/>
      <c r="J645"/>
      <c r="K645"/>
      <c r="L645"/>
      <c r="M645"/>
      <c r="N645"/>
      <c r="O645"/>
      <c r="P645"/>
      <c r="Q645"/>
      <c r="R645"/>
      <c r="S645"/>
      <c r="T645"/>
    </row>
    <row r="646" spans="1:20" s="80" customFormat="1" ht="13.5">
      <c r="A646"/>
      <c r="B646"/>
      <c r="C646"/>
      <c r="D646"/>
      <c r="E646"/>
      <c r="F646"/>
      <c r="G646"/>
      <c r="H646"/>
      <c r="I646"/>
      <c r="J646"/>
      <c r="K646"/>
      <c r="L646"/>
      <c r="M646"/>
      <c r="N646"/>
      <c r="O646"/>
      <c r="P646"/>
      <c r="Q646"/>
      <c r="R646"/>
      <c r="S646"/>
      <c r="T646"/>
    </row>
    <row r="647" spans="1:20" s="80" customFormat="1" ht="13.5">
      <c r="A647"/>
      <c r="B647"/>
      <c r="C647"/>
      <c r="D647"/>
      <c r="E647"/>
      <c r="F647"/>
      <c r="G647"/>
      <c r="H647"/>
      <c r="I647"/>
      <c r="J647"/>
      <c r="K647"/>
      <c r="L647"/>
      <c r="M647"/>
      <c r="N647"/>
      <c r="O647"/>
      <c r="P647"/>
      <c r="Q647"/>
      <c r="R647"/>
      <c r="S647"/>
      <c r="T647"/>
    </row>
    <row r="648" spans="1:20" s="80" customFormat="1" ht="13.5">
      <c r="A648"/>
      <c r="B648"/>
      <c r="C648"/>
      <c r="D648"/>
      <c r="E648"/>
      <c r="F648"/>
      <c r="G648"/>
      <c r="H648"/>
      <c r="I648"/>
      <c r="J648"/>
      <c r="K648"/>
      <c r="L648"/>
      <c r="M648"/>
      <c r="N648"/>
      <c r="O648"/>
      <c r="P648"/>
      <c r="Q648"/>
      <c r="R648"/>
      <c r="S648"/>
      <c r="T648"/>
    </row>
    <row r="649" spans="1:20" s="80" customFormat="1" ht="13.5">
      <c r="A649"/>
      <c r="B649"/>
      <c r="C649"/>
      <c r="D649"/>
      <c r="E649"/>
      <c r="F649"/>
      <c r="G649"/>
      <c r="H649"/>
      <c r="I649"/>
      <c r="J649"/>
      <c r="K649"/>
      <c r="L649"/>
      <c r="M649"/>
      <c r="N649"/>
      <c r="O649"/>
      <c r="P649"/>
      <c r="Q649"/>
      <c r="R649"/>
      <c r="S649"/>
      <c r="T649"/>
    </row>
    <row r="650" spans="1:20" s="80" customFormat="1" ht="13.5">
      <c r="A650"/>
      <c r="B650"/>
      <c r="C650"/>
      <c r="D650"/>
      <c r="E650"/>
      <c r="F650"/>
      <c r="G650"/>
      <c r="H650"/>
      <c r="I650"/>
      <c r="J650"/>
      <c r="K650"/>
      <c r="L650"/>
      <c r="M650"/>
      <c r="N650"/>
      <c r="O650"/>
      <c r="P650"/>
      <c r="Q650"/>
      <c r="R650"/>
      <c r="S650"/>
      <c r="T650"/>
    </row>
    <row r="651" spans="1:20" s="80" customFormat="1" ht="13.5">
      <c r="A651"/>
      <c r="B651"/>
      <c r="C651"/>
      <c r="D651"/>
      <c r="E651"/>
      <c r="F651"/>
      <c r="G651"/>
      <c r="H651"/>
      <c r="I651"/>
      <c r="J651"/>
      <c r="K651"/>
      <c r="L651"/>
      <c r="M651"/>
      <c r="N651"/>
      <c r="O651"/>
      <c r="P651"/>
      <c r="Q651"/>
      <c r="R651"/>
      <c r="S651"/>
      <c r="T651"/>
    </row>
    <row r="652" spans="1:20" s="80" customFormat="1" ht="13.5">
      <c r="A652"/>
      <c r="B652"/>
      <c r="C652"/>
      <c r="D652"/>
      <c r="E652"/>
      <c r="F652"/>
      <c r="G652"/>
      <c r="H652"/>
      <c r="I652"/>
      <c r="J652"/>
      <c r="K652"/>
      <c r="L652"/>
      <c r="M652"/>
      <c r="N652"/>
      <c r="O652"/>
      <c r="P652"/>
      <c r="Q652"/>
      <c r="R652"/>
      <c r="S652"/>
      <c r="T652"/>
    </row>
    <row r="653" spans="1:20" s="80" customFormat="1" ht="13.5">
      <c r="A653"/>
      <c r="B653"/>
      <c r="C653"/>
      <c r="D653"/>
      <c r="E653"/>
      <c r="F653"/>
      <c r="G653"/>
      <c r="H653"/>
      <c r="I653"/>
      <c r="J653"/>
      <c r="K653"/>
      <c r="L653"/>
      <c r="M653"/>
      <c r="N653"/>
      <c r="O653"/>
      <c r="P653"/>
      <c r="Q653"/>
      <c r="R653"/>
      <c r="S653"/>
      <c r="T653"/>
    </row>
    <row r="654" spans="1:20" s="80" customFormat="1" ht="13.5">
      <c r="A654"/>
      <c r="B654"/>
      <c r="C654"/>
      <c r="D654"/>
      <c r="E654"/>
      <c r="F654"/>
      <c r="G654"/>
      <c r="H654"/>
      <c r="I654"/>
      <c r="J654"/>
      <c r="K654"/>
      <c r="L654"/>
      <c r="M654"/>
      <c r="N654"/>
      <c r="O654"/>
      <c r="P654"/>
      <c r="Q654"/>
      <c r="R654"/>
      <c r="S654"/>
      <c r="T654"/>
    </row>
    <row r="655" spans="1:20" s="80" customFormat="1" ht="13.5">
      <c r="A655"/>
      <c r="B655"/>
      <c r="C655"/>
      <c r="D655"/>
      <c r="E655"/>
      <c r="F655"/>
      <c r="G655"/>
      <c r="H655"/>
      <c r="I655"/>
      <c r="J655"/>
      <c r="K655"/>
      <c r="L655"/>
      <c r="M655"/>
      <c r="N655"/>
      <c r="O655"/>
      <c r="P655"/>
      <c r="Q655"/>
      <c r="R655"/>
      <c r="S655"/>
      <c r="T655"/>
    </row>
    <row r="656" spans="1:20" s="80" customFormat="1" ht="13.5">
      <c r="A656"/>
      <c r="B656"/>
      <c r="C656"/>
      <c r="D656"/>
      <c r="E656"/>
      <c r="F656"/>
      <c r="G656"/>
      <c r="H656"/>
      <c r="I656"/>
      <c r="J656"/>
      <c r="K656"/>
      <c r="L656"/>
      <c r="M656"/>
      <c r="N656"/>
      <c r="O656"/>
      <c r="P656"/>
      <c r="Q656"/>
      <c r="R656"/>
      <c r="S656"/>
      <c r="T656"/>
    </row>
    <row r="657" spans="1:20" s="80" customFormat="1" ht="13.5">
      <c r="A657"/>
      <c r="B657"/>
      <c r="C657"/>
      <c r="D657"/>
      <c r="E657"/>
      <c r="F657"/>
      <c r="G657"/>
      <c r="H657"/>
      <c r="I657"/>
      <c r="J657"/>
      <c r="K657"/>
      <c r="L657"/>
      <c r="M657"/>
      <c r="N657"/>
      <c r="O657"/>
      <c r="P657"/>
      <c r="Q657"/>
      <c r="R657"/>
      <c r="S657"/>
      <c r="T657"/>
    </row>
    <row r="658" spans="1:20" s="80" customFormat="1" ht="13.5">
      <c r="A658"/>
      <c r="B658"/>
      <c r="C658"/>
      <c r="D658"/>
      <c r="E658"/>
      <c r="F658"/>
      <c r="G658"/>
      <c r="H658"/>
      <c r="I658"/>
      <c r="J658"/>
      <c r="K658"/>
      <c r="L658"/>
      <c r="M658"/>
      <c r="N658"/>
      <c r="O658"/>
      <c r="P658"/>
      <c r="Q658"/>
      <c r="R658"/>
      <c r="S658"/>
      <c r="T658"/>
    </row>
    <row r="659" spans="1:20" s="80" customFormat="1" ht="13.5">
      <c r="A659"/>
      <c r="B659"/>
      <c r="C659"/>
      <c r="D659"/>
      <c r="E659"/>
      <c r="F659"/>
      <c r="G659"/>
      <c r="H659"/>
      <c r="I659"/>
      <c r="J659"/>
      <c r="K659"/>
      <c r="L659"/>
      <c r="M659"/>
      <c r="N659"/>
      <c r="O659"/>
      <c r="P659"/>
      <c r="Q659"/>
      <c r="R659"/>
      <c r="S659"/>
      <c r="T659"/>
    </row>
    <row r="660" spans="1:20" s="80" customFormat="1" ht="13.5">
      <c r="A660"/>
      <c r="B660"/>
      <c r="C660"/>
      <c r="D660"/>
      <c r="E660"/>
      <c r="F660"/>
      <c r="G660"/>
      <c r="H660"/>
      <c r="I660"/>
      <c r="J660"/>
      <c r="K660"/>
      <c r="L660"/>
      <c r="M660"/>
      <c r="N660"/>
      <c r="O660"/>
      <c r="P660"/>
      <c r="Q660"/>
      <c r="R660"/>
      <c r="S660"/>
      <c r="T660"/>
    </row>
    <row r="661" spans="1:20" s="80" customFormat="1" ht="13.5">
      <c r="A661"/>
      <c r="B661"/>
      <c r="C661"/>
      <c r="D661"/>
      <c r="E661"/>
      <c r="F661"/>
      <c r="G661"/>
      <c r="H661"/>
      <c r="I661"/>
      <c r="J661"/>
      <c r="K661"/>
      <c r="L661"/>
      <c r="M661"/>
      <c r="N661"/>
      <c r="O661"/>
      <c r="P661"/>
      <c r="Q661"/>
      <c r="R661"/>
      <c r="S661"/>
      <c r="T661"/>
    </row>
    <row r="662" spans="1:20" s="80" customFormat="1" ht="13.5">
      <c r="A662"/>
      <c r="B662"/>
      <c r="C662"/>
      <c r="D662"/>
      <c r="E662"/>
      <c r="F662"/>
      <c r="G662"/>
      <c r="H662"/>
      <c r="I662"/>
      <c r="J662"/>
      <c r="K662"/>
      <c r="L662"/>
      <c r="M662"/>
      <c r="N662"/>
      <c r="O662"/>
      <c r="P662"/>
      <c r="Q662"/>
      <c r="R662"/>
      <c r="S662"/>
      <c r="T662"/>
    </row>
    <row r="663" spans="1:20" s="80" customFormat="1" ht="13.5">
      <c r="A663"/>
      <c r="B663"/>
      <c r="C663"/>
      <c r="D663"/>
      <c r="E663"/>
      <c r="F663"/>
      <c r="G663"/>
      <c r="H663"/>
      <c r="I663"/>
      <c r="J663"/>
      <c r="K663"/>
      <c r="L663"/>
      <c r="M663"/>
      <c r="N663"/>
      <c r="O663"/>
      <c r="P663"/>
      <c r="Q663"/>
      <c r="R663"/>
      <c r="S663"/>
      <c r="T663"/>
    </row>
    <row r="664" spans="1:20" s="80" customFormat="1" ht="13.5">
      <c r="A664"/>
      <c r="B664"/>
      <c r="C664"/>
      <c r="D664"/>
      <c r="E664"/>
      <c r="F664"/>
      <c r="G664"/>
      <c r="H664"/>
      <c r="I664"/>
      <c r="J664"/>
      <c r="K664"/>
      <c r="L664"/>
      <c r="M664"/>
      <c r="N664"/>
      <c r="O664"/>
      <c r="P664"/>
      <c r="Q664"/>
      <c r="R664"/>
      <c r="S664"/>
      <c r="T664"/>
    </row>
    <row r="665" spans="1:20" s="80" customFormat="1" ht="13.5">
      <c r="A665"/>
      <c r="B665"/>
      <c r="C665"/>
      <c r="D665"/>
      <c r="E665"/>
      <c r="F665"/>
      <c r="G665"/>
      <c r="H665"/>
      <c r="I665"/>
      <c r="J665"/>
      <c r="K665"/>
      <c r="L665"/>
      <c r="M665"/>
      <c r="N665"/>
      <c r="O665"/>
      <c r="P665"/>
      <c r="Q665"/>
      <c r="R665"/>
      <c r="S665"/>
      <c r="T665"/>
    </row>
    <row r="666" spans="1:20" s="80" customFormat="1" ht="13.5">
      <c r="A666"/>
      <c r="B666"/>
      <c r="C666"/>
      <c r="D666"/>
      <c r="E666"/>
      <c r="F666"/>
      <c r="G666"/>
      <c r="H666"/>
      <c r="I666"/>
      <c r="J666"/>
      <c r="K666"/>
      <c r="L666"/>
      <c r="M666"/>
      <c r="N666"/>
      <c r="O666"/>
      <c r="P666"/>
      <c r="Q666"/>
      <c r="R666"/>
      <c r="S666"/>
      <c r="T666"/>
    </row>
    <row r="667" spans="1:20" s="80" customFormat="1" ht="13.5">
      <c r="A667"/>
      <c r="B667"/>
      <c r="C667"/>
      <c r="D667"/>
      <c r="E667"/>
      <c r="F667"/>
      <c r="G667"/>
      <c r="H667"/>
      <c r="I667"/>
      <c r="J667"/>
      <c r="K667"/>
      <c r="L667"/>
      <c r="M667"/>
      <c r="N667"/>
      <c r="O667"/>
      <c r="P667"/>
      <c r="Q667"/>
      <c r="R667"/>
      <c r="S667"/>
      <c r="T667"/>
    </row>
    <row r="668" spans="1:20" s="80" customFormat="1" ht="13.5">
      <c r="A668"/>
      <c r="B668"/>
      <c r="C668"/>
      <c r="D668"/>
      <c r="E668"/>
      <c r="F668"/>
      <c r="G668"/>
      <c r="H668"/>
      <c r="I668"/>
      <c r="J668"/>
      <c r="K668"/>
      <c r="L668"/>
      <c r="M668"/>
      <c r="N668"/>
      <c r="O668"/>
      <c r="P668"/>
      <c r="Q668"/>
      <c r="R668"/>
      <c r="S668"/>
      <c r="T668"/>
    </row>
    <row r="669" spans="1:20" s="80" customFormat="1" ht="13.5">
      <c r="A669"/>
      <c r="B669"/>
      <c r="C669"/>
      <c r="D669"/>
      <c r="E669"/>
      <c r="F669"/>
      <c r="G669"/>
      <c r="H669"/>
      <c r="I669"/>
      <c r="J669"/>
      <c r="K669"/>
      <c r="L669"/>
      <c r="M669"/>
      <c r="N669"/>
      <c r="O669"/>
      <c r="P669"/>
      <c r="Q669"/>
      <c r="R669"/>
      <c r="S669"/>
      <c r="T669"/>
    </row>
    <row r="670" spans="1:20" s="80" customFormat="1" ht="13.5">
      <c r="A670"/>
      <c r="B670"/>
      <c r="C670"/>
      <c r="D670"/>
      <c r="E670"/>
      <c r="F670"/>
      <c r="G670"/>
      <c r="H670"/>
      <c r="I670"/>
      <c r="J670"/>
      <c r="K670"/>
      <c r="L670"/>
      <c r="M670"/>
      <c r="N670"/>
      <c r="O670"/>
      <c r="P670"/>
      <c r="Q670"/>
      <c r="R670"/>
      <c r="S670"/>
      <c r="T670"/>
    </row>
    <row r="671" spans="1:20" s="80" customFormat="1" ht="13.5">
      <c r="A671"/>
      <c r="B671"/>
      <c r="C671"/>
      <c r="D671"/>
      <c r="E671"/>
      <c r="F671"/>
      <c r="G671"/>
      <c r="H671"/>
      <c r="I671"/>
      <c r="J671"/>
      <c r="K671"/>
      <c r="L671"/>
      <c r="M671"/>
      <c r="N671"/>
      <c r="O671"/>
      <c r="P671"/>
      <c r="Q671"/>
      <c r="R671"/>
      <c r="S671"/>
      <c r="T671"/>
    </row>
    <row r="672" spans="1:20" s="80" customFormat="1" ht="13.5">
      <c r="A672"/>
      <c r="B672"/>
      <c r="C672"/>
      <c r="D672"/>
      <c r="E672"/>
      <c r="F672"/>
      <c r="G672"/>
      <c r="H672"/>
      <c r="I672"/>
      <c r="J672"/>
      <c r="K672"/>
      <c r="L672"/>
      <c r="M672"/>
      <c r="N672"/>
      <c r="O672"/>
      <c r="P672"/>
      <c r="Q672"/>
      <c r="R672"/>
      <c r="S672"/>
      <c r="T672"/>
    </row>
    <row r="673" spans="1:20" s="80" customFormat="1" ht="13.5">
      <c r="A673"/>
      <c r="B673"/>
      <c r="C673"/>
      <c r="D673"/>
      <c r="E673"/>
      <c r="F673"/>
      <c r="G673"/>
      <c r="H673"/>
      <c r="I673"/>
      <c r="J673"/>
      <c r="K673"/>
      <c r="L673"/>
      <c r="M673"/>
      <c r="N673"/>
      <c r="O673"/>
      <c r="P673"/>
      <c r="Q673"/>
      <c r="R673"/>
      <c r="S673"/>
      <c r="T673"/>
    </row>
    <row r="674" spans="1:20" s="80" customFormat="1" ht="13.5">
      <c r="A674"/>
      <c r="B674"/>
      <c r="C674"/>
      <c r="D674"/>
      <c r="E674"/>
      <c r="F674"/>
      <c r="G674"/>
      <c r="H674"/>
      <c r="I674"/>
      <c r="J674"/>
      <c r="K674"/>
      <c r="L674"/>
      <c r="M674"/>
      <c r="N674"/>
      <c r="O674"/>
      <c r="P674"/>
      <c r="Q674"/>
      <c r="R674"/>
      <c r="S674"/>
      <c r="T674"/>
    </row>
    <row r="675" spans="1:20" s="80" customFormat="1" ht="13.5">
      <c r="A675"/>
      <c r="B675"/>
      <c r="C675"/>
      <c r="D675"/>
      <c r="E675"/>
      <c r="F675"/>
      <c r="G675"/>
      <c r="H675"/>
      <c r="I675"/>
      <c r="J675"/>
      <c r="K675"/>
      <c r="L675"/>
      <c r="M675"/>
      <c r="N675"/>
      <c r="O675"/>
      <c r="P675"/>
      <c r="Q675"/>
      <c r="R675"/>
      <c r="S675"/>
      <c r="T675"/>
    </row>
    <row r="676" spans="1:20" s="80" customFormat="1" ht="13.5">
      <c r="A676"/>
      <c r="B676"/>
      <c r="C676"/>
      <c r="D676"/>
      <c r="E676"/>
      <c r="F676"/>
      <c r="G676"/>
      <c r="H676"/>
      <c r="I676"/>
      <c r="J676"/>
      <c r="K676"/>
      <c r="L676"/>
      <c r="M676"/>
      <c r="N676"/>
      <c r="O676"/>
      <c r="P676"/>
      <c r="Q676"/>
      <c r="R676"/>
      <c r="S676"/>
      <c r="T676"/>
    </row>
    <row r="677" spans="1:20" s="80" customFormat="1" ht="13.5">
      <c r="A677"/>
      <c r="B677"/>
      <c r="C677"/>
      <c r="D677"/>
      <c r="E677"/>
      <c r="F677"/>
      <c r="G677"/>
      <c r="H677"/>
      <c r="I677"/>
      <c r="J677"/>
      <c r="K677"/>
      <c r="L677"/>
      <c r="M677"/>
      <c r="N677"/>
      <c r="O677"/>
      <c r="P677"/>
      <c r="Q677"/>
      <c r="R677"/>
      <c r="S677"/>
      <c r="T677"/>
    </row>
    <row r="678" spans="1:20" s="80" customFormat="1" ht="13.5">
      <c r="A678"/>
      <c r="B678"/>
      <c r="C678"/>
      <c r="D678"/>
      <c r="E678"/>
      <c r="F678"/>
      <c r="G678"/>
      <c r="H678"/>
      <c r="I678"/>
      <c r="J678"/>
      <c r="K678"/>
      <c r="L678"/>
      <c r="M678"/>
      <c r="N678"/>
      <c r="O678"/>
      <c r="P678"/>
      <c r="Q678"/>
      <c r="R678"/>
      <c r="S678"/>
      <c r="T678"/>
    </row>
    <row r="679" spans="1:20" s="80" customFormat="1" ht="13.5">
      <c r="A679"/>
      <c r="B679"/>
      <c r="C679"/>
      <c r="D679"/>
      <c r="E679"/>
      <c r="F679"/>
      <c r="G679"/>
      <c r="H679"/>
      <c r="I679"/>
      <c r="J679"/>
      <c r="K679"/>
      <c r="L679"/>
      <c r="M679"/>
      <c r="N679"/>
      <c r="O679"/>
      <c r="P679"/>
      <c r="Q679"/>
      <c r="R679"/>
      <c r="S679"/>
      <c r="T679"/>
    </row>
  </sheetData>
  <sheetProtection password="CC21" sheet="1" objects="1" scenarios="1"/>
  <mergeCells count="33">
    <mergeCell ref="B6:B9"/>
    <mergeCell ref="J7:K7"/>
    <mergeCell ref="H6:L6"/>
    <mergeCell ref="D7:D9"/>
    <mergeCell ref="C6:C9"/>
    <mergeCell ref="L7:L9"/>
    <mergeCell ref="H7:I7"/>
    <mergeCell ref="K8:K9"/>
    <mergeCell ref="D1:P1"/>
    <mergeCell ref="M6:Q6"/>
    <mergeCell ref="M7:N7"/>
    <mergeCell ref="O7:P7"/>
    <mergeCell ref="C3:G3"/>
    <mergeCell ref="D4:E4"/>
    <mergeCell ref="F4:O4"/>
    <mergeCell ref="P4:T4"/>
    <mergeCell ref="C5:T5"/>
    <mergeCell ref="D40:K40"/>
    <mergeCell ref="Q7:Q9"/>
    <mergeCell ref="R6:T6"/>
    <mergeCell ref="D6:G6"/>
    <mergeCell ref="E7:G7"/>
    <mergeCell ref="R7:T7"/>
    <mergeCell ref="H8:H9"/>
    <mergeCell ref="I8:I9"/>
    <mergeCell ref="J8:J9"/>
    <mergeCell ref="T8:T9"/>
    <mergeCell ref="R8:R9"/>
    <mergeCell ref="S8:S9"/>
    <mergeCell ref="M8:M9"/>
    <mergeCell ref="N8:N9"/>
    <mergeCell ref="O8:O9"/>
    <mergeCell ref="P8:P9"/>
  </mergeCells>
  <printOptions/>
  <pageMargins left="0.2" right="0.54" top="0.13" bottom="0.21" header="0.13" footer="0.2"/>
  <pageSetup fitToHeight="1" fitToWidth="1" horizontalDpi="300" verticalDpi="300" orientation="landscape" paperSize="9" scale="81" r:id="rId1"/>
</worksheet>
</file>

<file path=xl/worksheets/sheet3.xml><?xml version="1.0" encoding="utf-8"?>
<worksheet xmlns="http://schemas.openxmlformats.org/spreadsheetml/2006/main" xmlns:r="http://schemas.openxmlformats.org/officeDocument/2006/relationships">
  <dimension ref="A1:BB150"/>
  <sheetViews>
    <sheetView showGridLines="0" zoomScale="75" zoomScaleNormal="75" workbookViewId="0" topLeftCell="A1">
      <selection activeCell="H28" sqref="H28"/>
    </sheetView>
  </sheetViews>
  <sheetFormatPr defaultColWidth="9.00390625" defaultRowHeight="13.5"/>
  <cols>
    <col min="1" max="1" width="5.375" style="0" customWidth="1"/>
    <col min="2" max="2" width="10.75390625" style="0" bestFit="1" customWidth="1"/>
    <col min="3" max="3" width="9.25390625" style="0" bestFit="1" customWidth="1"/>
    <col min="4" max="4" width="13.25390625" style="0" bestFit="1" customWidth="1"/>
    <col min="5" max="5" width="5.375" style="0" customWidth="1"/>
    <col min="6" max="6" width="10.75390625" style="0" bestFit="1" customWidth="1"/>
    <col min="7" max="7" width="9.625" style="0" bestFit="1" customWidth="1"/>
    <col min="8" max="8" width="13.25390625" style="0" bestFit="1" customWidth="1"/>
    <col min="9" max="9" width="5.375" style="0" customWidth="1"/>
    <col min="10" max="10" width="3.50390625" style="0" customWidth="1"/>
    <col min="11" max="11" width="5.375" style="0" customWidth="1"/>
    <col min="12" max="12" width="10.75390625" style="0" bestFit="1" customWidth="1"/>
    <col min="13" max="13" width="9.25390625" style="0" bestFit="1" customWidth="1"/>
    <col min="14" max="14" width="13.25390625" style="0" bestFit="1" customWidth="1"/>
    <col min="15" max="15" width="5.375" style="0" customWidth="1"/>
    <col min="16" max="16" width="10.75390625" style="0" bestFit="1" customWidth="1"/>
    <col min="17" max="17" width="9.625" style="0" bestFit="1" customWidth="1"/>
    <col min="18" max="18" width="13.25390625" style="0" bestFit="1" customWidth="1"/>
    <col min="19" max="19" width="5.375" style="0" customWidth="1"/>
  </cols>
  <sheetData>
    <row r="1" spans="1:54" ht="13.5">
      <c r="A1" s="65"/>
      <c r="B1" s="65"/>
      <c r="C1" s="65"/>
      <c r="D1" s="65"/>
      <c r="E1" s="65"/>
      <c r="F1" s="65"/>
      <c r="G1" s="65"/>
      <c r="H1" s="65"/>
      <c r="I1" s="65"/>
      <c r="J1" s="65"/>
      <c r="K1" s="62"/>
      <c r="L1" s="65"/>
      <c r="M1" s="65"/>
      <c r="N1" s="65"/>
      <c r="O1" s="65"/>
      <c r="P1" s="65"/>
      <c r="Q1" s="65"/>
      <c r="R1" s="65"/>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row>
    <row r="2" spans="1:54" ht="24" customHeight="1" thickBot="1">
      <c r="A2" s="65"/>
      <c r="B2" s="65"/>
      <c r="C2" s="66"/>
      <c r="D2" s="67" t="s">
        <v>18</v>
      </c>
      <c r="E2" s="66"/>
      <c r="F2" s="66"/>
      <c r="G2" s="65"/>
      <c r="H2" s="65"/>
      <c r="I2" s="65"/>
      <c r="J2" s="65"/>
      <c r="K2" s="62"/>
      <c r="L2" s="68"/>
      <c r="M2" s="66"/>
      <c r="N2" s="67" t="s">
        <v>19</v>
      </c>
      <c r="O2" s="66"/>
      <c r="P2" s="66"/>
      <c r="Q2" s="65"/>
      <c r="R2" s="65"/>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row>
    <row r="3" spans="1:54" ht="14.25" thickTop="1">
      <c r="A3" s="65"/>
      <c r="B3" s="65"/>
      <c r="C3" s="65"/>
      <c r="D3" s="65"/>
      <c r="E3" s="65"/>
      <c r="F3" s="65"/>
      <c r="G3" s="65"/>
      <c r="H3" s="65"/>
      <c r="I3" s="65"/>
      <c r="J3" s="65"/>
      <c r="K3" s="62"/>
      <c r="L3" s="65"/>
      <c r="M3" s="65"/>
      <c r="N3" s="65"/>
      <c r="O3" s="65"/>
      <c r="P3" s="65"/>
      <c r="Q3" s="65"/>
      <c r="R3" s="65"/>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row>
    <row r="4" spans="1:54" ht="22.5" customHeight="1" thickBot="1">
      <c r="A4" s="65"/>
      <c r="B4" s="163" t="s">
        <v>1</v>
      </c>
      <c r="C4" s="163"/>
      <c r="D4" s="69"/>
      <c r="E4" s="70"/>
      <c r="F4" s="163" t="s">
        <v>2</v>
      </c>
      <c r="G4" s="163"/>
      <c r="H4" s="71"/>
      <c r="I4" s="70"/>
      <c r="J4" s="70"/>
      <c r="K4" s="72"/>
      <c r="L4" s="163" t="s">
        <v>1</v>
      </c>
      <c r="M4" s="163"/>
      <c r="N4" s="71"/>
      <c r="O4" s="70"/>
      <c r="P4" s="163" t="s">
        <v>2</v>
      </c>
      <c r="Q4" s="163"/>
      <c r="R4" s="71"/>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row>
    <row r="5" spans="1:54" ht="13.5" customHeight="1" thickTop="1">
      <c r="A5" s="65"/>
      <c r="B5" s="164"/>
      <c r="C5" s="164"/>
      <c r="D5" s="73"/>
      <c r="E5" s="74"/>
      <c r="F5" s="164"/>
      <c r="G5" s="164"/>
      <c r="H5" s="75"/>
      <c r="I5" s="21"/>
      <c r="J5" s="21"/>
      <c r="K5" s="62"/>
      <c r="L5" s="164"/>
      <c r="M5" s="164"/>
      <c r="N5" s="73"/>
      <c r="O5" s="74"/>
      <c r="P5" s="164"/>
      <c r="Q5" s="164"/>
      <c r="R5" s="21"/>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row>
    <row r="6" spans="1:54" ht="13.5" customHeight="1">
      <c r="A6" s="65"/>
      <c r="B6" s="155" t="s">
        <v>3</v>
      </c>
      <c r="C6" s="157" t="s">
        <v>11</v>
      </c>
      <c r="D6" s="159" t="s">
        <v>12</v>
      </c>
      <c r="E6" s="154" t="s">
        <v>22</v>
      </c>
      <c r="F6" s="161" t="s">
        <v>3</v>
      </c>
      <c r="G6" s="150" t="s">
        <v>11</v>
      </c>
      <c r="H6" s="152" t="s">
        <v>12</v>
      </c>
      <c r="I6" s="3"/>
      <c r="J6" s="3"/>
      <c r="K6" s="62"/>
      <c r="L6" s="155" t="s">
        <v>3</v>
      </c>
      <c r="M6" s="157" t="s">
        <v>11</v>
      </c>
      <c r="N6" s="159" t="s">
        <v>12</v>
      </c>
      <c r="O6" s="154" t="s">
        <v>22</v>
      </c>
      <c r="P6" s="161" t="s">
        <v>3</v>
      </c>
      <c r="Q6" s="150" t="s">
        <v>11</v>
      </c>
      <c r="R6" s="152" t="s">
        <v>12</v>
      </c>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row>
    <row r="7" spans="1:54" ht="13.5" customHeight="1" thickBot="1">
      <c r="A7" s="65"/>
      <c r="B7" s="156"/>
      <c r="C7" s="158"/>
      <c r="D7" s="160"/>
      <c r="E7" s="154"/>
      <c r="F7" s="162"/>
      <c r="G7" s="151"/>
      <c r="H7" s="153"/>
      <c r="I7" s="3"/>
      <c r="J7" s="3"/>
      <c r="K7" s="62"/>
      <c r="L7" s="156"/>
      <c r="M7" s="158"/>
      <c r="N7" s="160"/>
      <c r="O7" s="154"/>
      <c r="P7" s="162"/>
      <c r="Q7" s="151"/>
      <c r="R7" s="153"/>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row>
    <row r="8" spans="1:54" ht="19.5" customHeight="1" thickTop="1">
      <c r="A8" s="65"/>
      <c r="B8" s="86">
        <v>1</v>
      </c>
      <c r="C8" s="86">
        <f>SUM(D8*'基礎デ－タ'!$D$12/1000/2)</f>
        <v>4018</v>
      </c>
      <c r="D8" s="87">
        <v>98000</v>
      </c>
      <c r="E8" s="76">
        <v>1</v>
      </c>
      <c r="F8" s="92">
        <v>1</v>
      </c>
      <c r="G8" s="93">
        <f>SUM(H8*'基礎デ－タ'!$D$13/1000/2)</f>
        <v>6827.66</v>
      </c>
      <c r="H8" s="94">
        <v>98000</v>
      </c>
      <c r="I8" s="77"/>
      <c r="J8" s="77"/>
      <c r="K8" s="72"/>
      <c r="L8" s="86">
        <v>1</v>
      </c>
      <c r="M8" s="86">
        <f>SUM(N8*'基礎デ－タ'!$D$15/1000/2)</f>
        <v>4018</v>
      </c>
      <c r="N8" s="87">
        <v>98000</v>
      </c>
      <c r="O8" s="76">
        <v>1</v>
      </c>
      <c r="P8" s="92">
        <v>1</v>
      </c>
      <c r="Q8" s="93">
        <f>SUM(R8*'基礎デ－タ'!$D$16/1000/2)</f>
        <v>6654.200000000001</v>
      </c>
      <c r="R8" s="94">
        <v>98000</v>
      </c>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row>
    <row r="9" spans="1:54" ht="14.25">
      <c r="A9" s="65"/>
      <c r="B9" s="88">
        <v>101000</v>
      </c>
      <c r="C9" s="86">
        <f>SUM(D9*'基礎デ－タ'!$D$12/1000/2)</f>
        <v>4264</v>
      </c>
      <c r="D9" s="89">
        <v>104000</v>
      </c>
      <c r="E9" s="76">
        <v>2</v>
      </c>
      <c r="F9" s="95">
        <v>101000</v>
      </c>
      <c r="G9" s="93">
        <f>SUM(H9*'基礎デ－タ'!$D$13/1000/2)</f>
        <v>7245.68</v>
      </c>
      <c r="H9" s="96">
        <v>104000</v>
      </c>
      <c r="I9" s="77"/>
      <c r="J9" s="77"/>
      <c r="K9" s="72"/>
      <c r="L9" s="88">
        <v>101000</v>
      </c>
      <c r="M9" s="86">
        <f>SUM(N9*'基礎デ－タ'!$D$15/1000/2)</f>
        <v>4264</v>
      </c>
      <c r="N9" s="89">
        <v>104000</v>
      </c>
      <c r="O9" s="76">
        <v>2</v>
      </c>
      <c r="P9" s="95">
        <v>101000</v>
      </c>
      <c r="Q9" s="93">
        <f>SUM(R9*'基礎デ－タ'!$D$16/1000/2)</f>
        <v>7061.600000000001</v>
      </c>
      <c r="R9" s="96">
        <v>104000</v>
      </c>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row>
    <row r="10" spans="1:54" ht="14.25">
      <c r="A10" s="65"/>
      <c r="B10" s="88">
        <v>107000</v>
      </c>
      <c r="C10" s="86">
        <f>SUM(D10*'基礎デ－タ'!$D$12/1000/2)</f>
        <v>4510</v>
      </c>
      <c r="D10" s="89">
        <v>110000</v>
      </c>
      <c r="E10" s="76">
        <v>3</v>
      </c>
      <c r="F10" s="95">
        <v>107000</v>
      </c>
      <c r="G10" s="93">
        <f>SUM(H10*'基礎デ－タ'!$D$13/1000/2)</f>
        <v>7663.7</v>
      </c>
      <c r="H10" s="96">
        <v>110000</v>
      </c>
      <c r="I10" s="77"/>
      <c r="J10" s="77"/>
      <c r="K10" s="72"/>
      <c r="L10" s="88">
        <v>107000</v>
      </c>
      <c r="M10" s="86">
        <f>SUM(N10*'基礎デ－タ'!$D$15/1000/2)</f>
        <v>4510</v>
      </c>
      <c r="N10" s="89">
        <v>110000</v>
      </c>
      <c r="O10" s="76">
        <v>3</v>
      </c>
      <c r="P10" s="95">
        <v>107000</v>
      </c>
      <c r="Q10" s="93">
        <f>SUM(R10*'基礎デ－タ'!$D$16/1000/2)</f>
        <v>7469.000000000001</v>
      </c>
      <c r="R10" s="96">
        <v>110000</v>
      </c>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row>
    <row r="11" spans="1:54" ht="14.25">
      <c r="A11" s="65"/>
      <c r="B11" s="88">
        <v>114000</v>
      </c>
      <c r="C11" s="86">
        <f>SUM(D11*'基礎デ－タ'!$D$12/1000/2)</f>
        <v>4838</v>
      </c>
      <c r="D11" s="89">
        <v>118000</v>
      </c>
      <c r="E11" s="76">
        <v>4</v>
      </c>
      <c r="F11" s="95">
        <v>114000</v>
      </c>
      <c r="G11" s="93">
        <f>SUM(H11*'基礎デ－タ'!$D$13/1000/2)</f>
        <v>8221.06</v>
      </c>
      <c r="H11" s="96">
        <v>118000</v>
      </c>
      <c r="I11" s="77"/>
      <c r="J11" s="77"/>
      <c r="K11" s="72"/>
      <c r="L11" s="88">
        <v>114000</v>
      </c>
      <c r="M11" s="86">
        <f>SUM(N11*'基礎デ－タ'!$D$15/1000/2)</f>
        <v>4838</v>
      </c>
      <c r="N11" s="89">
        <v>118000</v>
      </c>
      <c r="O11" s="76">
        <v>4</v>
      </c>
      <c r="P11" s="95">
        <v>114000</v>
      </c>
      <c r="Q11" s="93">
        <f>SUM(R11*'基礎デ－タ'!$D$16/1000/2)</f>
        <v>8012.200000000001</v>
      </c>
      <c r="R11" s="96">
        <v>118000</v>
      </c>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row>
    <row r="12" spans="1:54" ht="14.25">
      <c r="A12" s="65"/>
      <c r="B12" s="88">
        <v>122000</v>
      </c>
      <c r="C12" s="86">
        <f>SUM(D12*'基礎デ－タ'!$D$12/1000/2)</f>
        <v>5166</v>
      </c>
      <c r="D12" s="89">
        <v>126000</v>
      </c>
      <c r="E12" s="76">
        <v>5</v>
      </c>
      <c r="F12" s="95">
        <v>122000</v>
      </c>
      <c r="G12" s="93">
        <f>SUM(H12*'基礎デ－タ'!$D$13/1000/2)</f>
        <v>8778.42</v>
      </c>
      <c r="H12" s="96">
        <v>126000</v>
      </c>
      <c r="I12" s="77"/>
      <c r="J12" s="77"/>
      <c r="K12" s="72"/>
      <c r="L12" s="88">
        <v>122000</v>
      </c>
      <c r="M12" s="86">
        <f>SUM(N12*'基礎デ－タ'!$D$15/1000/2)</f>
        <v>5166</v>
      </c>
      <c r="N12" s="89">
        <v>126000</v>
      </c>
      <c r="O12" s="76">
        <v>5</v>
      </c>
      <c r="P12" s="95">
        <v>122000</v>
      </c>
      <c r="Q12" s="93">
        <f>SUM(R12*'基礎デ－タ'!$D$16/1000/2)</f>
        <v>8555.4</v>
      </c>
      <c r="R12" s="96">
        <v>126000</v>
      </c>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row>
    <row r="13" spans="1:54" ht="14.25">
      <c r="A13" s="65"/>
      <c r="B13" s="88">
        <v>130000</v>
      </c>
      <c r="C13" s="86">
        <f>SUM(D13*'基礎デ－タ'!$D$12/1000/2)</f>
        <v>5494</v>
      </c>
      <c r="D13" s="89">
        <v>134000</v>
      </c>
      <c r="E13" s="76">
        <v>6</v>
      </c>
      <c r="F13" s="95">
        <v>130000</v>
      </c>
      <c r="G13" s="93">
        <f>SUM(H13*'基礎デ－タ'!$D$13/1000/2)</f>
        <v>9335.78</v>
      </c>
      <c r="H13" s="96">
        <v>134000</v>
      </c>
      <c r="I13" s="77"/>
      <c r="J13" s="77"/>
      <c r="K13" s="72"/>
      <c r="L13" s="88">
        <v>130000</v>
      </c>
      <c r="M13" s="86">
        <f>SUM(N13*'基礎デ－タ'!$D$15/1000/2)</f>
        <v>5494</v>
      </c>
      <c r="N13" s="89">
        <v>134000</v>
      </c>
      <c r="O13" s="76">
        <v>6</v>
      </c>
      <c r="P13" s="95">
        <v>130000</v>
      </c>
      <c r="Q13" s="93">
        <f>SUM(R13*'基礎デ－タ'!$D$16/1000/2)</f>
        <v>9098.6</v>
      </c>
      <c r="R13" s="96">
        <v>134000</v>
      </c>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row>
    <row r="14" spans="1:54" ht="14.25">
      <c r="A14" s="65"/>
      <c r="B14" s="88">
        <v>138000</v>
      </c>
      <c r="C14" s="86">
        <f>SUM(D14*'基礎デ－タ'!$D$12/1000/2)</f>
        <v>5822</v>
      </c>
      <c r="D14" s="89">
        <v>142000</v>
      </c>
      <c r="E14" s="76">
        <v>7</v>
      </c>
      <c r="F14" s="95">
        <v>138000</v>
      </c>
      <c r="G14" s="93">
        <f>SUM(H14*'基礎デ－タ'!$D$13/1000/2)</f>
        <v>9893.14</v>
      </c>
      <c r="H14" s="96">
        <v>142000</v>
      </c>
      <c r="I14" s="77"/>
      <c r="J14" s="77"/>
      <c r="K14" s="72"/>
      <c r="L14" s="88">
        <v>138000</v>
      </c>
      <c r="M14" s="86">
        <f>SUM(N14*'基礎デ－タ'!$D$15/1000/2)</f>
        <v>5822</v>
      </c>
      <c r="N14" s="89">
        <v>142000</v>
      </c>
      <c r="O14" s="76">
        <v>7</v>
      </c>
      <c r="P14" s="95">
        <v>138000</v>
      </c>
      <c r="Q14" s="93">
        <f>SUM(R14*'基礎デ－タ'!$D$16/1000/2)</f>
        <v>9641.8</v>
      </c>
      <c r="R14" s="96">
        <v>142000</v>
      </c>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row>
    <row r="15" spans="1:54" ht="14.25">
      <c r="A15" s="65"/>
      <c r="B15" s="88">
        <v>146000</v>
      </c>
      <c r="C15" s="86">
        <f>SUM(D15*'基礎デ－タ'!$D$12/1000/2)</f>
        <v>6150</v>
      </c>
      <c r="D15" s="89">
        <v>150000</v>
      </c>
      <c r="E15" s="76">
        <v>8</v>
      </c>
      <c r="F15" s="95">
        <v>146000</v>
      </c>
      <c r="G15" s="93">
        <f>SUM(H15*'基礎デ－タ'!$D$13/1000/2)</f>
        <v>10450.5</v>
      </c>
      <c r="H15" s="96">
        <v>150000</v>
      </c>
      <c r="I15" s="77"/>
      <c r="J15" s="77"/>
      <c r="K15" s="72"/>
      <c r="L15" s="88">
        <v>146000</v>
      </c>
      <c r="M15" s="86">
        <f>SUM(N15*'基礎デ－タ'!$D$15/1000/2)</f>
        <v>6150</v>
      </c>
      <c r="N15" s="89">
        <v>150000</v>
      </c>
      <c r="O15" s="76">
        <v>8</v>
      </c>
      <c r="P15" s="95">
        <v>146000</v>
      </c>
      <c r="Q15" s="93">
        <f>SUM(R15*'基礎デ－タ'!$D$16/1000/2)</f>
        <v>10185</v>
      </c>
      <c r="R15" s="96">
        <v>150000</v>
      </c>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row>
    <row r="16" spans="1:54" ht="14.25">
      <c r="A16" s="65"/>
      <c r="B16" s="88">
        <v>155000</v>
      </c>
      <c r="C16" s="86">
        <f>SUM(D16*'基礎デ－タ'!$D$12/1000/2)</f>
        <v>6560</v>
      </c>
      <c r="D16" s="89">
        <v>160000</v>
      </c>
      <c r="E16" s="76">
        <v>9</v>
      </c>
      <c r="F16" s="95">
        <v>155000</v>
      </c>
      <c r="G16" s="93">
        <f>SUM(H16*'基礎デ－タ'!$D$13/1000/2)</f>
        <v>11147.2</v>
      </c>
      <c r="H16" s="96">
        <v>160000</v>
      </c>
      <c r="I16" s="77"/>
      <c r="J16" s="77"/>
      <c r="K16" s="72"/>
      <c r="L16" s="88">
        <v>155000</v>
      </c>
      <c r="M16" s="86">
        <f>SUM(N16*'基礎デ－タ'!$D$15/1000/2)</f>
        <v>6560</v>
      </c>
      <c r="N16" s="89">
        <v>160000</v>
      </c>
      <c r="O16" s="76">
        <v>9</v>
      </c>
      <c r="P16" s="95">
        <v>155000</v>
      </c>
      <c r="Q16" s="93">
        <f>SUM(R16*'基礎デ－タ'!$D$16/1000/2)</f>
        <v>10864</v>
      </c>
      <c r="R16" s="96">
        <v>160000</v>
      </c>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row>
    <row r="17" spans="1:54" ht="14.25">
      <c r="A17" s="65"/>
      <c r="B17" s="88">
        <v>165000</v>
      </c>
      <c r="C17" s="86">
        <f>SUM(D17*'基礎デ－タ'!$D$12/1000/2)</f>
        <v>6970</v>
      </c>
      <c r="D17" s="89">
        <v>170000</v>
      </c>
      <c r="E17" s="76">
        <v>10</v>
      </c>
      <c r="F17" s="95">
        <v>165000</v>
      </c>
      <c r="G17" s="93">
        <f>SUM(H17*'基礎デ－タ'!$D$13/1000/2)</f>
        <v>11843.9</v>
      </c>
      <c r="H17" s="96">
        <v>170000</v>
      </c>
      <c r="I17" s="77"/>
      <c r="J17" s="77"/>
      <c r="K17" s="72"/>
      <c r="L17" s="88">
        <v>165000</v>
      </c>
      <c r="M17" s="86">
        <f>SUM(N17*'基礎デ－タ'!$D$15/1000/2)</f>
        <v>6970</v>
      </c>
      <c r="N17" s="89">
        <v>170000</v>
      </c>
      <c r="O17" s="76">
        <v>10</v>
      </c>
      <c r="P17" s="95">
        <v>165000</v>
      </c>
      <c r="Q17" s="93">
        <f>SUM(R17*'基礎デ－タ'!$D$16/1000/2)</f>
        <v>11543.000000000002</v>
      </c>
      <c r="R17" s="96">
        <v>170000</v>
      </c>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row>
    <row r="18" spans="1:54" ht="14.25">
      <c r="A18" s="65"/>
      <c r="B18" s="88">
        <v>175000</v>
      </c>
      <c r="C18" s="86">
        <f>SUM(D18*'基礎デ－タ'!$D$12/1000/2)</f>
        <v>7380</v>
      </c>
      <c r="D18" s="89">
        <v>180000</v>
      </c>
      <c r="E18" s="76">
        <v>11</v>
      </c>
      <c r="F18" s="95">
        <v>175000</v>
      </c>
      <c r="G18" s="93">
        <f>SUM(H18*'基礎デ－タ'!$D$13/1000/2)</f>
        <v>12540.6</v>
      </c>
      <c r="H18" s="96">
        <v>180000</v>
      </c>
      <c r="I18" s="77"/>
      <c r="J18" s="77"/>
      <c r="K18" s="72"/>
      <c r="L18" s="88">
        <v>175000</v>
      </c>
      <c r="M18" s="86">
        <f>SUM(N18*'基礎デ－タ'!$D$15/1000/2)</f>
        <v>7380</v>
      </c>
      <c r="N18" s="89">
        <v>180000</v>
      </c>
      <c r="O18" s="76">
        <v>11</v>
      </c>
      <c r="P18" s="95">
        <v>175000</v>
      </c>
      <c r="Q18" s="93">
        <f>SUM(R18*'基礎デ－タ'!$D$16/1000/2)</f>
        <v>12222.000000000002</v>
      </c>
      <c r="R18" s="96">
        <v>180000</v>
      </c>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row>
    <row r="19" spans="1:54" ht="14.25">
      <c r="A19" s="65"/>
      <c r="B19" s="88">
        <v>185000</v>
      </c>
      <c r="C19" s="86">
        <f>SUM(D19*'基礎デ－タ'!$D$12/1000/2)</f>
        <v>7790</v>
      </c>
      <c r="D19" s="89">
        <v>190000</v>
      </c>
      <c r="E19" s="76">
        <v>12</v>
      </c>
      <c r="F19" s="95">
        <v>185000</v>
      </c>
      <c r="G19" s="93">
        <f>SUM(H19*'基礎デ－タ'!$D$13/1000/2)</f>
        <v>13237.3</v>
      </c>
      <c r="H19" s="96">
        <v>190000</v>
      </c>
      <c r="I19" s="77"/>
      <c r="J19" s="77"/>
      <c r="K19" s="72"/>
      <c r="L19" s="88">
        <v>185000</v>
      </c>
      <c r="M19" s="86">
        <f>SUM(N19*'基礎デ－タ'!$D$15/1000/2)</f>
        <v>7790</v>
      </c>
      <c r="N19" s="89">
        <v>190000</v>
      </c>
      <c r="O19" s="76">
        <v>12</v>
      </c>
      <c r="P19" s="95">
        <v>185000</v>
      </c>
      <c r="Q19" s="93">
        <f>SUM(R19*'基礎デ－タ'!$D$16/1000/2)</f>
        <v>12901.000000000002</v>
      </c>
      <c r="R19" s="96">
        <v>190000</v>
      </c>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row>
    <row r="20" spans="1:54" ht="14.25">
      <c r="A20" s="65"/>
      <c r="B20" s="88">
        <v>195000</v>
      </c>
      <c r="C20" s="86">
        <f>SUM(D20*'基礎デ－タ'!$D$12/1000/2)</f>
        <v>8200</v>
      </c>
      <c r="D20" s="89">
        <v>200000</v>
      </c>
      <c r="E20" s="76">
        <v>13</v>
      </c>
      <c r="F20" s="95">
        <v>195000</v>
      </c>
      <c r="G20" s="93">
        <f>SUM(H20*'基礎デ－タ'!$D$13/1000/2)</f>
        <v>13934</v>
      </c>
      <c r="H20" s="96">
        <v>200000</v>
      </c>
      <c r="I20" s="77"/>
      <c r="J20" s="77"/>
      <c r="K20" s="72"/>
      <c r="L20" s="88">
        <v>195000</v>
      </c>
      <c r="M20" s="86">
        <f>SUM(N20*'基礎デ－タ'!$D$15/1000/2)</f>
        <v>8200</v>
      </c>
      <c r="N20" s="89">
        <v>200000</v>
      </c>
      <c r="O20" s="76">
        <v>13</v>
      </c>
      <c r="P20" s="95">
        <v>195000</v>
      </c>
      <c r="Q20" s="93">
        <f>SUM(R20*'基礎デ－タ'!$D$16/1000/2)</f>
        <v>13580.000000000002</v>
      </c>
      <c r="R20" s="96">
        <v>200000</v>
      </c>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row>
    <row r="21" spans="1:54" ht="14.25">
      <c r="A21" s="65"/>
      <c r="B21" s="88">
        <v>210000</v>
      </c>
      <c r="C21" s="86">
        <f>SUM(D21*'基礎デ－タ'!$D$12/1000/2)</f>
        <v>9020</v>
      </c>
      <c r="D21" s="89">
        <v>220000</v>
      </c>
      <c r="E21" s="76">
        <v>14</v>
      </c>
      <c r="F21" s="95">
        <v>210000</v>
      </c>
      <c r="G21" s="93">
        <f>SUM(H21*'基礎デ－タ'!$D$13/1000/2)</f>
        <v>15327.4</v>
      </c>
      <c r="H21" s="96">
        <v>220000</v>
      </c>
      <c r="I21" s="77"/>
      <c r="J21" s="77"/>
      <c r="K21" s="72"/>
      <c r="L21" s="88">
        <v>210000</v>
      </c>
      <c r="M21" s="86">
        <f>SUM(N21*'基礎デ－タ'!$D$15/1000/2)</f>
        <v>9020</v>
      </c>
      <c r="N21" s="89">
        <v>220000</v>
      </c>
      <c r="O21" s="76">
        <v>14</v>
      </c>
      <c r="P21" s="95">
        <v>210000</v>
      </c>
      <c r="Q21" s="93">
        <f>SUM(R21*'基礎デ－タ'!$D$16/1000/2)</f>
        <v>14938.000000000002</v>
      </c>
      <c r="R21" s="96">
        <v>220000</v>
      </c>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row>
    <row r="22" spans="1:54" ht="14.25">
      <c r="A22" s="65"/>
      <c r="B22" s="88">
        <v>230000</v>
      </c>
      <c r="C22" s="86">
        <f>SUM(D22*'基礎デ－タ'!$D$12/1000/2)</f>
        <v>9840</v>
      </c>
      <c r="D22" s="89">
        <v>240000</v>
      </c>
      <c r="E22" s="76">
        <v>15</v>
      </c>
      <c r="F22" s="95">
        <v>230000</v>
      </c>
      <c r="G22" s="93">
        <f>SUM(H22*'基礎デ－タ'!$D$13/1000/2)</f>
        <v>16720.8</v>
      </c>
      <c r="H22" s="96">
        <v>240000</v>
      </c>
      <c r="I22" s="77"/>
      <c r="J22" s="77"/>
      <c r="K22" s="72"/>
      <c r="L22" s="88">
        <v>230000</v>
      </c>
      <c r="M22" s="86">
        <f>SUM(N22*'基礎デ－タ'!$D$15/1000/2)</f>
        <v>9840</v>
      </c>
      <c r="N22" s="89">
        <v>240000</v>
      </c>
      <c r="O22" s="76">
        <v>15</v>
      </c>
      <c r="P22" s="95">
        <v>230000</v>
      </c>
      <c r="Q22" s="93">
        <f>SUM(R22*'基礎デ－タ'!$D$16/1000/2)</f>
        <v>16296.000000000002</v>
      </c>
      <c r="R22" s="96">
        <v>240000</v>
      </c>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row>
    <row r="23" spans="1:54" ht="14.25">
      <c r="A23" s="65"/>
      <c r="B23" s="88">
        <v>250000</v>
      </c>
      <c r="C23" s="86">
        <f>SUM(D23*'基礎デ－タ'!$D$12/1000/2)</f>
        <v>10660</v>
      </c>
      <c r="D23" s="89">
        <v>260000</v>
      </c>
      <c r="E23" s="76">
        <v>16</v>
      </c>
      <c r="F23" s="95">
        <v>250000</v>
      </c>
      <c r="G23" s="93">
        <f>SUM(H23*'基礎デ－タ'!$D$13/1000/2)</f>
        <v>18114.2</v>
      </c>
      <c r="H23" s="96">
        <v>260000</v>
      </c>
      <c r="I23" s="77"/>
      <c r="J23" s="77"/>
      <c r="K23" s="72"/>
      <c r="L23" s="88">
        <v>250000</v>
      </c>
      <c r="M23" s="86">
        <f>SUM(N23*'基礎デ－タ'!$D$15/1000/2)</f>
        <v>10660</v>
      </c>
      <c r="N23" s="89">
        <v>260000</v>
      </c>
      <c r="O23" s="76">
        <v>16</v>
      </c>
      <c r="P23" s="95">
        <v>250000</v>
      </c>
      <c r="Q23" s="93">
        <f>SUM(R23*'基礎デ－タ'!$D$16/1000/2)</f>
        <v>17654</v>
      </c>
      <c r="R23" s="96">
        <v>260000</v>
      </c>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row>
    <row r="24" spans="1:54" ht="14.25">
      <c r="A24" s="65"/>
      <c r="B24" s="88">
        <v>270000</v>
      </c>
      <c r="C24" s="86">
        <f>SUM(D24*'基礎デ－タ'!$D$12/1000/2)</f>
        <v>11480</v>
      </c>
      <c r="D24" s="89">
        <v>280000</v>
      </c>
      <c r="E24" s="76">
        <v>17</v>
      </c>
      <c r="F24" s="95">
        <v>270000</v>
      </c>
      <c r="G24" s="93">
        <f>SUM(H24*'基礎デ－タ'!$D$13/1000/2)</f>
        <v>19507.6</v>
      </c>
      <c r="H24" s="96">
        <v>280000</v>
      </c>
      <c r="I24" s="77"/>
      <c r="J24" s="77"/>
      <c r="K24" s="72"/>
      <c r="L24" s="88">
        <v>270000</v>
      </c>
      <c r="M24" s="86">
        <f>SUM(N24*'基礎デ－タ'!$D$15/1000/2)</f>
        <v>11480</v>
      </c>
      <c r="N24" s="89">
        <v>280000</v>
      </c>
      <c r="O24" s="76">
        <v>17</v>
      </c>
      <c r="P24" s="95">
        <v>270000</v>
      </c>
      <c r="Q24" s="93">
        <f>SUM(R24*'基礎デ－タ'!$D$16/1000/2)</f>
        <v>19012</v>
      </c>
      <c r="R24" s="96">
        <v>280000</v>
      </c>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row>
    <row r="25" spans="1:54" ht="14.25">
      <c r="A25" s="65"/>
      <c r="B25" s="88">
        <v>290000</v>
      </c>
      <c r="C25" s="86">
        <f>SUM(D25*'基礎デ－タ'!$D$12/1000/2)</f>
        <v>12300</v>
      </c>
      <c r="D25" s="89">
        <v>300000</v>
      </c>
      <c r="E25" s="76">
        <v>18</v>
      </c>
      <c r="F25" s="95">
        <v>290000</v>
      </c>
      <c r="G25" s="93">
        <f>SUM(H25*'基礎デ－タ'!$D$13/1000/2)</f>
        <v>20901</v>
      </c>
      <c r="H25" s="96">
        <v>300000</v>
      </c>
      <c r="I25" s="77"/>
      <c r="J25" s="77"/>
      <c r="K25" s="72"/>
      <c r="L25" s="88">
        <v>290000</v>
      </c>
      <c r="M25" s="86">
        <f>SUM(N25*'基礎デ－タ'!$D$15/1000/2)</f>
        <v>12300</v>
      </c>
      <c r="N25" s="89">
        <v>300000</v>
      </c>
      <c r="O25" s="76">
        <v>18</v>
      </c>
      <c r="P25" s="95">
        <v>290000</v>
      </c>
      <c r="Q25" s="93">
        <f>SUM(R25*'基礎デ－タ'!$D$16/1000/2)</f>
        <v>20370</v>
      </c>
      <c r="R25" s="96">
        <v>300000</v>
      </c>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row>
    <row r="26" spans="1:54" ht="14.25">
      <c r="A26" s="65"/>
      <c r="B26" s="88">
        <v>310000</v>
      </c>
      <c r="C26" s="86">
        <f>SUM(D26*'基礎デ－タ'!$D$12/1000/2)</f>
        <v>13120</v>
      </c>
      <c r="D26" s="89">
        <v>320000</v>
      </c>
      <c r="E26" s="76">
        <v>19</v>
      </c>
      <c r="F26" s="95">
        <v>310000</v>
      </c>
      <c r="G26" s="93">
        <f>SUM(H26*'基礎デ－タ'!$D$13/1000/2)</f>
        <v>22294.4</v>
      </c>
      <c r="H26" s="96">
        <v>320000</v>
      </c>
      <c r="I26" s="77"/>
      <c r="J26" s="77"/>
      <c r="K26" s="72"/>
      <c r="L26" s="88">
        <v>310000</v>
      </c>
      <c r="M26" s="86">
        <f>SUM(N26*'基礎デ－タ'!$D$15/1000/2)</f>
        <v>13120</v>
      </c>
      <c r="N26" s="89">
        <v>320000</v>
      </c>
      <c r="O26" s="76">
        <v>19</v>
      </c>
      <c r="P26" s="95">
        <v>310000</v>
      </c>
      <c r="Q26" s="93">
        <f>SUM(R26*'基礎デ－タ'!$D$16/1000/2)</f>
        <v>21728</v>
      </c>
      <c r="R26" s="96">
        <v>320000</v>
      </c>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row>
    <row r="27" spans="1:54" ht="14.25">
      <c r="A27" s="65"/>
      <c r="B27" s="88">
        <v>330000</v>
      </c>
      <c r="C27" s="86">
        <f>SUM(D27*'基礎デ－タ'!$D$12/1000/2)</f>
        <v>13940</v>
      </c>
      <c r="D27" s="89">
        <v>340000</v>
      </c>
      <c r="E27" s="76">
        <v>20</v>
      </c>
      <c r="F27" s="95">
        <v>330000</v>
      </c>
      <c r="G27" s="93">
        <f>SUM(H27*'基礎デ－タ'!$D$13/1000/2)</f>
        <v>23687.8</v>
      </c>
      <c r="H27" s="96">
        <v>340000</v>
      </c>
      <c r="I27" s="77"/>
      <c r="J27" s="77"/>
      <c r="K27" s="72"/>
      <c r="L27" s="88">
        <v>330000</v>
      </c>
      <c r="M27" s="86">
        <f>SUM(N27*'基礎デ－タ'!$D$15/1000/2)</f>
        <v>13940</v>
      </c>
      <c r="N27" s="89">
        <v>340000</v>
      </c>
      <c r="O27" s="76">
        <v>20</v>
      </c>
      <c r="P27" s="95">
        <v>330000</v>
      </c>
      <c r="Q27" s="93">
        <f>SUM(R27*'基礎デ－タ'!$D$16/1000/2)</f>
        <v>23086.000000000004</v>
      </c>
      <c r="R27" s="96">
        <v>340000</v>
      </c>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row>
    <row r="28" spans="1:54" ht="14.25">
      <c r="A28" s="65"/>
      <c r="B28" s="88">
        <v>350000</v>
      </c>
      <c r="C28" s="86">
        <f>SUM(D28*'基礎デ－タ'!$D$12/1000/2)</f>
        <v>14760</v>
      </c>
      <c r="D28" s="89">
        <v>360000</v>
      </c>
      <c r="E28" s="76">
        <v>21</v>
      </c>
      <c r="F28" s="95">
        <v>350000</v>
      </c>
      <c r="G28" s="93">
        <f>SUM(H28*'基礎デ－タ'!$D$13/1000/2)</f>
        <v>25081.2</v>
      </c>
      <c r="H28" s="96">
        <v>360000</v>
      </c>
      <c r="I28" s="77"/>
      <c r="J28" s="77"/>
      <c r="K28" s="72"/>
      <c r="L28" s="88">
        <v>350000</v>
      </c>
      <c r="M28" s="86">
        <f>SUM(N28*'基礎デ－タ'!$D$15/1000/2)</f>
        <v>14760</v>
      </c>
      <c r="N28" s="89">
        <v>360000</v>
      </c>
      <c r="O28" s="76">
        <v>21</v>
      </c>
      <c r="P28" s="95">
        <v>350000</v>
      </c>
      <c r="Q28" s="93">
        <f>SUM(R28*'基礎デ－タ'!$D$16/1000/2)</f>
        <v>24444.000000000004</v>
      </c>
      <c r="R28" s="96">
        <v>360000</v>
      </c>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row>
    <row r="29" spans="1:54" ht="14.25">
      <c r="A29" s="65"/>
      <c r="B29" s="88">
        <v>370000</v>
      </c>
      <c r="C29" s="86">
        <f>SUM(D29*'基礎デ－タ'!$D$12/1000/2)</f>
        <v>15580</v>
      </c>
      <c r="D29" s="89">
        <v>380000</v>
      </c>
      <c r="E29" s="76">
        <v>22</v>
      </c>
      <c r="F29" s="95">
        <v>370000</v>
      </c>
      <c r="G29" s="93">
        <f>SUM(H29*'基礎デ－タ'!$D$13/1000/2)</f>
        <v>26474.6</v>
      </c>
      <c r="H29" s="96">
        <v>380000</v>
      </c>
      <c r="I29" s="77"/>
      <c r="J29" s="77"/>
      <c r="K29" s="72"/>
      <c r="L29" s="88">
        <v>370000</v>
      </c>
      <c r="M29" s="86">
        <f>SUM(N29*'基礎デ－タ'!$D$15/1000/2)</f>
        <v>15580</v>
      </c>
      <c r="N29" s="89">
        <v>380000</v>
      </c>
      <c r="O29" s="76">
        <v>22</v>
      </c>
      <c r="P29" s="95">
        <v>370000</v>
      </c>
      <c r="Q29" s="93">
        <f>SUM(R29*'基礎デ－タ'!$D$16/1000/2)</f>
        <v>25802.000000000004</v>
      </c>
      <c r="R29" s="96">
        <v>380000</v>
      </c>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row>
    <row r="30" spans="1:54" ht="14.25">
      <c r="A30" s="65"/>
      <c r="B30" s="88">
        <v>395000</v>
      </c>
      <c r="C30" s="86">
        <f>SUM(D30*'基礎デ－タ'!$D$12/1000/2)</f>
        <v>16810</v>
      </c>
      <c r="D30" s="89">
        <v>410000</v>
      </c>
      <c r="E30" s="76">
        <v>23</v>
      </c>
      <c r="F30" s="95">
        <v>395000</v>
      </c>
      <c r="G30" s="93">
        <f>SUM(H30*'基礎デ－タ'!$D$13/1000/2)</f>
        <v>28564.7</v>
      </c>
      <c r="H30" s="96">
        <v>410000</v>
      </c>
      <c r="I30" s="77"/>
      <c r="J30" s="77"/>
      <c r="K30" s="72"/>
      <c r="L30" s="88">
        <v>395000</v>
      </c>
      <c r="M30" s="86">
        <f>SUM(N30*'基礎デ－タ'!$D$15/1000/2)</f>
        <v>16810</v>
      </c>
      <c r="N30" s="89">
        <v>410000</v>
      </c>
      <c r="O30" s="76">
        <v>23</v>
      </c>
      <c r="P30" s="95">
        <v>395000</v>
      </c>
      <c r="Q30" s="93">
        <f>SUM(R30*'基礎デ－タ'!$D$16/1000/2)</f>
        <v>27839.000000000004</v>
      </c>
      <c r="R30" s="96">
        <v>410000</v>
      </c>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row>
    <row r="31" spans="1:54" ht="14.25">
      <c r="A31" s="65"/>
      <c r="B31" s="88">
        <v>425000</v>
      </c>
      <c r="C31" s="86">
        <f>SUM(D31*'基礎デ－タ'!$D$12/1000/2)</f>
        <v>18040</v>
      </c>
      <c r="D31" s="89">
        <v>440000</v>
      </c>
      <c r="E31" s="76">
        <v>24</v>
      </c>
      <c r="F31" s="95">
        <v>425000</v>
      </c>
      <c r="G31" s="93">
        <f>SUM(H31*'基礎デ－タ'!$D$13/1000/2)</f>
        <v>30654.8</v>
      </c>
      <c r="H31" s="96">
        <v>440000</v>
      </c>
      <c r="I31" s="77"/>
      <c r="J31" s="77"/>
      <c r="K31" s="72"/>
      <c r="L31" s="88">
        <v>425000</v>
      </c>
      <c r="M31" s="86">
        <f>SUM(N31*'基礎デ－タ'!$D$15/1000/2)</f>
        <v>18040</v>
      </c>
      <c r="N31" s="89">
        <v>440000</v>
      </c>
      <c r="O31" s="76">
        <v>24</v>
      </c>
      <c r="P31" s="95">
        <v>425000</v>
      </c>
      <c r="Q31" s="93">
        <f>SUM(R31*'基礎デ－タ'!$D$16/1000/2)</f>
        <v>29876.000000000004</v>
      </c>
      <c r="R31" s="96">
        <v>440000</v>
      </c>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row>
    <row r="32" spans="1:54" ht="14.25">
      <c r="A32" s="65"/>
      <c r="B32" s="88">
        <v>455000</v>
      </c>
      <c r="C32" s="86">
        <f>SUM(D32*'基礎デ－タ'!$D$12/1000/2)</f>
        <v>19270</v>
      </c>
      <c r="D32" s="89">
        <v>470000</v>
      </c>
      <c r="E32" s="76">
        <v>25</v>
      </c>
      <c r="F32" s="95">
        <v>455000</v>
      </c>
      <c r="G32" s="93">
        <f>SUM(H32*'基礎デ－タ'!$D$13/1000/2)</f>
        <v>32744.9</v>
      </c>
      <c r="H32" s="96">
        <v>470000</v>
      </c>
      <c r="I32" s="77"/>
      <c r="J32" s="77"/>
      <c r="K32" s="72"/>
      <c r="L32" s="88">
        <v>455000</v>
      </c>
      <c r="M32" s="86">
        <f>SUM(N32*'基礎デ－タ'!$D$15/1000/2)</f>
        <v>19270</v>
      </c>
      <c r="N32" s="89">
        <v>470000</v>
      </c>
      <c r="O32" s="76">
        <v>25</v>
      </c>
      <c r="P32" s="95">
        <v>455000</v>
      </c>
      <c r="Q32" s="93">
        <f>SUM(R32*'基礎デ－タ'!$D$16/1000/2)</f>
        <v>31913.000000000004</v>
      </c>
      <c r="R32" s="96">
        <v>470000</v>
      </c>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row>
    <row r="33" spans="1:54" ht="14.25">
      <c r="A33" s="65"/>
      <c r="B33" s="88">
        <v>485000</v>
      </c>
      <c r="C33" s="86">
        <f>SUM(D33*'基礎デ－タ'!$D$12/1000/2)</f>
        <v>20500</v>
      </c>
      <c r="D33" s="89">
        <v>500000</v>
      </c>
      <c r="E33" s="76">
        <v>26</v>
      </c>
      <c r="F33" s="95">
        <v>485000</v>
      </c>
      <c r="G33" s="93">
        <f>SUM(H33*'基礎デ－タ'!$D$13/1000/2)</f>
        <v>34835</v>
      </c>
      <c r="H33" s="96">
        <v>500000</v>
      </c>
      <c r="I33" s="77"/>
      <c r="J33" s="77"/>
      <c r="K33" s="72"/>
      <c r="L33" s="88">
        <v>485000</v>
      </c>
      <c r="M33" s="86">
        <f>SUM(N33*'基礎デ－タ'!$D$15/1000/2)</f>
        <v>20500</v>
      </c>
      <c r="N33" s="89">
        <v>500000</v>
      </c>
      <c r="O33" s="76">
        <v>26</v>
      </c>
      <c r="P33" s="95">
        <v>485000</v>
      </c>
      <c r="Q33" s="93">
        <f>SUM(R33*'基礎デ－タ'!$D$16/1000/2)</f>
        <v>33950</v>
      </c>
      <c r="R33" s="96">
        <v>500000</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row>
    <row r="34" spans="1:54" ht="14.25">
      <c r="A34" s="65"/>
      <c r="B34" s="88">
        <v>515000</v>
      </c>
      <c r="C34" s="86">
        <f>SUM(D34*'基礎デ－タ'!$D$12/1000/2)</f>
        <v>21730</v>
      </c>
      <c r="D34" s="89">
        <v>530000</v>
      </c>
      <c r="E34" s="76">
        <v>27</v>
      </c>
      <c r="F34" s="95">
        <v>515000</v>
      </c>
      <c r="G34" s="93">
        <f>SUM(H34*'基礎デ－タ'!$D$13/1000/2)</f>
        <v>36925.1</v>
      </c>
      <c r="H34" s="96">
        <v>530000</v>
      </c>
      <c r="I34" s="77"/>
      <c r="J34" s="77"/>
      <c r="K34" s="72"/>
      <c r="L34" s="88">
        <v>515000</v>
      </c>
      <c r="M34" s="86">
        <f>SUM(N34*'基礎デ－タ'!$D$15/1000/2)</f>
        <v>21730</v>
      </c>
      <c r="N34" s="89">
        <v>530000</v>
      </c>
      <c r="O34" s="76">
        <v>27</v>
      </c>
      <c r="P34" s="95">
        <v>515000</v>
      </c>
      <c r="Q34" s="93">
        <f>SUM(R34*'基礎デ－タ'!$D$16/1000/2)</f>
        <v>35987</v>
      </c>
      <c r="R34" s="96">
        <v>530000</v>
      </c>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row>
    <row r="35" spans="1:54" ht="14.25">
      <c r="A35" s="65"/>
      <c r="B35" s="88">
        <v>545000</v>
      </c>
      <c r="C35" s="86">
        <f>SUM(D35*'基礎デ－タ'!$D$12/1000/2)</f>
        <v>22960</v>
      </c>
      <c r="D35" s="89">
        <v>560000</v>
      </c>
      <c r="E35" s="76">
        <v>28</v>
      </c>
      <c r="F35" s="95">
        <v>545000</v>
      </c>
      <c r="G35" s="93">
        <f>SUM(H35*'基礎デ－タ'!$D$13/1000/2)</f>
        <v>39015.2</v>
      </c>
      <c r="H35" s="96">
        <v>560000</v>
      </c>
      <c r="I35" s="77"/>
      <c r="J35" s="77"/>
      <c r="K35" s="72"/>
      <c r="L35" s="88">
        <v>545000</v>
      </c>
      <c r="M35" s="86">
        <f>SUM(N35*'基礎デ－タ'!$D$15/1000/2)</f>
        <v>22960</v>
      </c>
      <c r="N35" s="89">
        <v>560000</v>
      </c>
      <c r="O35" s="76">
        <v>28</v>
      </c>
      <c r="P35" s="95">
        <v>545000</v>
      </c>
      <c r="Q35" s="93">
        <f>SUM(R35*'基礎デ－タ'!$D$16/1000/2)</f>
        <v>38024</v>
      </c>
      <c r="R35" s="96">
        <v>560000</v>
      </c>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row>
    <row r="36" spans="1:54" ht="14.25">
      <c r="A36" s="65"/>
      <c r="B36" s="88">
        <v>575000</v>
      </c>
      <c r="C36" s="86">
        <f>SUM(D36*'基礎デ－タ'!$D$12/1000/2)</f>
        <v>24190</v>
      </c>
      <c r="D36" s="89">
        <v>590000</v>
      </c>
      <c r="E36" s="76">
        <v>29</v>
      </c>
      <c r="F36" s="95">
        <v>575000</v>
      </c>
      <c r="G36" s="93">
        <f>SUM(H36*'基礎デ－タ'!$D$13/1000/2)</f>
        <v>41105.3</v>
      </c>
      <c r="H36" s="96">
        <v>590000</v>
      </c>
      <c r="I36" s="77"/>
      <c r="J36" s="77"/>
      <c r="K36" s="72"/>
      <c r="L36" s="88">
        <v>575000</v>
      </c>
      <c r="M36" s="86">
        <f>SUM(N36*'基礎デ－タ'!$D$15/1000/2)</f>
        <v>24190</v>
      </c>
      <c r="N36" s="89">
        <v>590000</v>
      </c>
      <c r="O36" s="76">
        <v>29</v>
      </c>
      <c r="P36" s="95">
        <v>575000</v>
      </c>
      <c r="Q36" s="93">
        <f>SUM(R36*'基礎デ－タ'!$D$16/1000/2)</f>
        <v>40061</v>
      </c>
      <c r="R36" s="96">
        <v>590000</v>
      </c>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row>
    <row r="37" spans="1:54" ht="14.25">
      <c r="A37" s="65"/>
      <c r="B37" s="88">
        <v>605000</v>
      </c>
      <c r="C37" s="86">
        <f>SUM(D37*'基礎デ－タ'!$D$12/1000/2)</f>
        <v>25420</v>
      </c>
      <c r="D37" s="89">
        <v>620000</v>
      </c>
      <c r="E37" s="76">
        <v>30</v>
      </c>
      <c r="F37" s="97">
        <v>605000</v>
      </c>
      <c r="G37" s="98">
        <f>SUM(H37*'基礎デ－タ'!$D$13/1000/2)</f>
        <v>43195.4</v>
      </c>
      <c r="H37" s="99">
        <v>620000</v>
      </c>
      <c r="I37" s="77"/>
      <c r="J37" s="77"/>
      <c r="K37" s="72"/>
      <c r="L37" s="88">
        <v>605000</v>
      </c>
      <c r="M37" s="86">
        <f>SUM(N37*'基礎デ－タ'!$D$15/1000/2)</f>
        <v>25420</v>
      </c>
      <c r="N37" s="89">
        <v>620000</v>
      </c>
      <c r="O37" s="76">
        <v>30</v>
      </c>
      <c r="P37" s="97">
        <v>605000</v>
      </c>
      <c r="Q37" s="98">
        <f>SUM(R37*'基礎デ－タ'!$D$16/1000/2)</f>
        <v>42098</v>
      </c>
      <c r="R37" s="99">
        <v>620000</v>
      </c>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row>
    <row r="38" spans="1:54" ht="14.25">
      <c r="A38" s="65"/>
      <c r="B38" s="88">
        <v>635000</v>
      </c>
      <c r="C38" s="86">
        <f>SUM(D38*'基礎デ－タ'!$D$12/1000/2)</f>
        <v>26650</v>
      </c>
      <c r="D38" s="89">
        <v>650000</v>
      </c>
      <c r="E38" s="76">
        <v>31</v>
      </c>
      <c r="F38" s="77"/>
      <c r="G38" s="77"/>
      <c r="H38" s="78"/>
      <c r="I38" s="78"/>
      <c r="J38" s="78"/>
      <c r="K38" s="72"/>
      <c r="L38" s="88">
        <v>635000</v>
      </c>
      <c r="M38" s="86">
        <f>SUM(N38*'基礎デ－タ'!$D$15/1000/2)</f>
        <v>26650</v>
      </c>
      <c r="N38" s="89">
        <v>650000</v>
      </c>
      <c r="O38" s="76">
        <v>31</v>
      </c>
      <c r="P38" s="77"/>
      <c r="Q38" s="77"/>
      <c r="R38" s="78"/>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row>
    <row r="39" spans="1:54" ht="14.25">
      <c r="A39" s="65"/>
      <c r="B39" s="88">
        <v>665000</v>
      </c>
      <c r="C39" s="86">
        <f>SUM(D39*'基礎デ－タ'!$D$12/1000/2)</f>
        <v>27880</v>
      </c>
      <c r="D39" s="89">
        <v>680000</v>
      </c>
      <c r="E39" s="76">
        <v>32</v>
      </c>
      <c r="F39" s="77"/>
      <c r="G39" s="77"/>
      <c r="H39" s="78"/>
      <c r="I39" s="78"/>
      <c r="J39" s="78"/>
      <c r="K39" s="72"/>
      <c r="L39" s="88">
        <v>665000</v>
      </c>
      <c r="M39" s="86">
        <f>SUM(N39*'基礎デ－タ'!$D$15/1000/2)</f>
        <v>27880</v>
      </c>
      <c r="N39" s="89">
        <v>680000</v>
      </c>
      <c r="O39" s="76">
        <v>32</v>
      </c>
      <c r="P39" s="77"/>
      <c r="Q39" s="77"/>
      <c r="R39" s="78"/>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row>
    <row r="40" spans="1:54" ht="14.25">
      <c r="A40" s="65"/>
      <c r="B40" s="88">
        <v>695000</v>
      </c>
      <c r="C40" s="86">
        <f>SUM(D40*'基礎デ－タ'!$D$12/1000/2)</f>
        <v>29110</v>
      </c>
      <c r="D40" s="89">
        <v>710000</v>
      </c>
      <c r="E40" s="76">
        <v>33</v>
      </c>
      <c r="F40" s="79"/>
      <c r="G40" s="79"/>
      <c r="H40" s="78"/>
      <c r="I40" s="78"/>
      <c r="J40" s="78"/>
      <c r="K40" s="72"/>
      <c r="L40" s="88">
        <v>695000</v>
      </c>
      <c r="M40" s="86">
        <f>SUM(N40*'基礎デ－タ'!$D$15/1000/2)</f>
        <v>29110</v>
      </c>
      <c r="N40" s="89">
        <v>710000</v>
      </c>
      <c r="O40" s="76">
        <v>33</v>
      </c>
      <c r="P40" s="79"/>
      <c r="Q40" s="79"/>
      <c r="R40" s="78"/>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row>
    <row r="41" spans="1:54" ht="14.25">
      <c r="A41" s="65"/>
      <c r="B41" s="88">
        <v>730000</v>
      </c>
      <c r="C41" s="86">
        <f>SUM(D41*'基礎デ－タ'!$D$12/1000/2)</f>
        <v>30750</v>
      </c>
      <c r="D41" s="89">
        <v>750000</v>
      </c>
      <c r="E41" s="76">
        <v>34</v>
      </c>
      <c r="F41" s="78"/>
      <c r="G41" s="78"/>
      <c r="H41" s="78"/>
      <c r="I41" s="78"/>
      <c r="J41" s="78"/>
      <c r="K41" s="72"/>
      <c r="L41" s="88">
        <v>730000</v>
      </c>
      <c r="M41" s="86">
        <f>SUM(N41*'基礎デ－タ'!$D$15/1000/2)</f>
        <v>30750</v>
      </c>
      <c r="N41" s="89">
        <v>750000</v>
      </c>
      <c r="O41" s="76">
        <v>34</v>
      </c>
      <c r="P41" s="78"/>
      <c r="Q41" s="78"/>
      <c r="R41" s="78"/>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row>
    <row r="42" spans="1:54" ht="14.25">
      <c r="A42" s="65"/>
      <c r="B42" s="88">
        <v>770000</v>
      </c>
      <c r="C42" s="86">
        <f>SUM(D42*'基礎デ－タ'!$D$12/1000/2)</f>
        <v>32390</v>
      </c>
      <c r="D42" s="89">
        <v>790000</v>
      </c>
      <c r="E42" s="76">
        <v>35</v>
      </c>
      <c r="F42" s="78"/>
      <c r="G42" s="78"/>
      <c r="H42" s="78"/>
      <c r="I42" s="78"/>
      <c r="J42" s="78"/>
      <c r="K42" s="72"/>
      <c r="L42" s="88">
        <v>770000</v>
      </c>
      <c r="M42" s="86">
        <f>SUM(N42*'基礎デ－タ'!$D$15/1000/2)</f>
        <v>32390</v>
      </c>
      <c r="N42" s="89">
        <v>790000</v>
      </c>
      <c r="O42" s="76">
        <v>35</v>
      </c>
      <c r="P42" s="78"/>
      <c r="Q42" s="78"/>
      <c r="R42" s="78"/>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row>
    <row r="43" spans="1:54" ht="14.25">
      <c r="A43" s="65"/>
      <c r="B43" s="88">
        <v>810000</v>
      </c>
      <c r="C43" s="86">
        <f>SUM(D43*'基礎デ－タ'!$D$12/1000/2)</f>
        <v>34030</v>
      </c>
      <c r="D43" s="89">
        <v>830000</v>
      </c>
      <c r="E43" s="76">
        <v>36</v>
      </c>
      <c r="F43" s="78"/>
      <c r="G43" s="78"/>
      <c r="H43" s="78"/>
      <c r="I43" s="78"/>
      <c r="J43" s="78"/>
      <c r="K43" s="72"/>
      <c r="L43" s="88">
        <v>810000</v>
      </c>
      <c r="M43" s="86">
        <f>SUM(N43*'基礎デ－タ'!$D$15/1000/2)</f>
        <v>34030</v>
      </c>
      <c r="N43" s="89">
        <v>830000</v>
      </c>
      <c r="O43" s="76">
        <v>36</v>
      </c>
      <c r="P43" s="78"/>
      <c r="Q43" s="78"/>
      <c r="R43" s="78"/>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row>
    <row r="44" spans="1:54" ht="14.25">
      <c r="A44" s="65"/>
      <c r="B44" s="88">
        <v>855000</v>
      </c>
      <c r="C44" s="86">
        <f>SUM(D44*'基礎デ－タ'!$D$12/1000/2)</f>
        <v>36080</v>
      </c>
      <c r="D44" s="89">
        <v>880000</v>
      </c>
      <c r="E44" s="76">
        <v>37</v>
      </c>
      <c r="F44" s="78"/>
      <c r="G44" s="78"/>
      <c r="H44" s="78"/>
      <c r="I44" s="78"/>
      <c r="J44" s="78"/>
      <c r="K44" s="72"/>
      <c r="L44" s="88">
        <v>855000</v>
      </c>
      <c r="M44" s="86">
        <f>SUM(N44*'基礎デ－タ'!$D$15/1000/2)</f>
        <v>36080</v>
      </c>
      <c r="N44" s="89">
        <v>880000</v>
      </c>
      <c r="O44" s="76">
        <v>37</v>
      </c>
      <c r="P44" s="78"/>
      <c r="Q44" s="78"/>
      <c r="R44" s="78"/>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row>
    <row r="45" spans="1:54" ht="14.25">
      <c r="A45" s="65"/>
      <c r="B45" s="88">
        <v>905000</v>
      </c>
      <c r="C45" s="86">
        <f>SUM(D45*'基礎デ－タ'!$D$12/1000/2)</f>
        <v>38130</v>
      </c>
      <c r="D45" s="89">
        <v>930000</v>
      </c>
      <c r="E45" s="76">
        <v>38</v>
      </c>
      <c r="F45" s="78"/>
      <c r="G45" s="78"/>
      <c r="H45" s="78"/>
      <c r="I45" s="78"/>
      <c r="J45" s="78"/>
      <c r="K45" s="72"/>
      <c r="L45" s="88">
        <v>905000</v>
      </c>
      <c r="M45" s="86">
        <f>SUM(N45*'基礎デ－タ'!$D$15/1000/2)</f>
        <v>38130</v>
      </c>
      <c r="N45" s="89">
        <v>930000</v>
      </c>
      <c r="O45" s="76">
        <v>38</v>
      </c>
      <c r="P45" s="78"/>
      <c r="Q45" s="78"/>
      <c r="R45" s="78"/>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row>
    <row r="46" spans="1:54" ht="14.25">
      <c r="A46" s="65"/>
      <c r="B46" s="90">
        <v>955000</v>
      </c>
      <c r="C46" s="90">
        <f>SUM(D46*'基礎デ－タ'!$D$12/1000/2)</f>
        <v>40180</v>
      </c>
      <c r="D46" s="91">
        <v>980000</v>
      </c>
      <c r="E46" s="76">
        <v>39</v>
      </c>
      <c r="F46" s="78"/>
      <c r="G46" s="78"/>
      <c r="H46" s="78"/>
      <c r="I46" s="78"/>
      <c r="J46" s="78"/>
      <c r="K46" s="72"/>
      <c r="L46" s="90">
        <v>955000</v>
      </c>
      <c r="M46" s="90">
        <f>SUM(N46*'基礎デ－タ'!$D$15/1000/2)</f>
        <v>40180</v>
      </c>
      <c r="N46" s="91">
        <v>980000</v>
      </c>
      <c r="O46" s="76">
        <v>39</v>
      </c>
      <c r="P46" s="78"/>
      <c r="Q46" s="78"/>
      <c r="R46" s="78"/>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row>
    <row r="47" spans="1:54" ht="13.5">
      <c r="A47" s="65"/>
      <c r="B47" s="65"/>
      <c r="C47" s="65"/>
      <c r="D47" s="65"/>
      <c r="E47" s="65"/>
      <c r="F47" s="65"/>
      <c r="G47" s="65"/>
      <c r="H47" s="65"/>
      <c r="I47" s="65"/>
      <c r="J47" s="65"/>
      <c r="K47" s="62"/>
      <c r="L47" s="65"/>
      <c r="M47" s="65"/>
      <c r="N47" s="65"/>
      <c r="O47" s="65"/>
      <c r="P47" s="65"/>
      <c r="Q47" s="65"/>
      <c r="R47" s="65"/>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54" ht="13.5">
      <c r="A48" s="65"/>
      <c r="B48" s="65"/>
      <c r="C48" s="65"/>
      <c r="D48" s="65"/>
      <c r="E48" s="65"/>
      <c r="F48" s="65"/>
      <c r="G48" s="65"/>
      <c r="H48" s="65"/>
      <c r="I48" s="65"/>
      <c r="J48" s="65"/>
      <c r="K48" s="62"/>
      <c r="L48" s="65"/>
      <c r="M48" s="65"/>
      <c r="N48" s="65"/>
      <c r="O48" s="65"/>
      <c r="P48" s="65"/>
      <c r="Q48" s="65"/>
      <c r="R48" s="65"/>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row>
    <row r="49" spans="1:54" ht="13.5">
      <c r="A49" s="65"/>
      <c r="B49" s="65"/>
      <c r="C49" s="65"/>
      <c r="D49" s="65"/>
      <c r="E49" s="65"/>
      <c r="F49" s="65"/>
      <c r="G49" s="65"/>
      <c r="H49" s="65"/>
      <c r="I49" s="65"/>
      <c r="J49" s="65"/>
      <c r="K49" s="62"/>
      <c r="L49" s="65"/>
      <c r="M49" s="65"/>
      <c r="N49" s="65"/>
      <c r="O49" s="65"/>
      <c r="P49" s="65"/>
      <c r="Q49" s="65"/>
      <c r="R49" s="65"/>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row>
    <row r="50" spans="1:54" ht="13.5">
      <c r="A50" s="65"/>
      <c r="B50" s="65"/>
      <c r="C50" s="65"/>
      <c r="D50" s="65"/>
      <c r="E50" s="65"/>
      <c r="F50" s="65"/>
      <c r="G50" s="65"/>
      <c r="H50" s="65"/>
      <c r="I50" s="65"/>
      <c r="J50" s="65"/>
      <c r="K50" s="62"/>
      <c r="L50" s="65"/>
      <c r="M50" s="65"/>
      <c r="N50" s="65"/>
      <c r="O50" s="65"/>
      <c r="P50" s="65"/>
      <c r="Q50" s="65"/>
      <c r="R50" s="65"/>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row>
    <row r="51" spans="1:54" ht="13.5">
      <c r="A51" s="65"/>
      <c r="B51" s="65"/>
      <c r="C51" s="65"/>
      <c r="D51" s="65"/>
      <c r="E51" s="65"/>
      <c r="F51" s="65"/>
      <c r="G51" s="65"/>
      <c r="H51" s="65"/>
      <c r="I51" s="65"/>
      <c r="J51" s="65"/>
      <c r="K51" s="62"/>
      <c r="L51" s="65"/>
      <c r="M51" s="65"/>
      <c r="N51" s="65"/>
      <c r="O51" s="65"/>
      <c r="P51" s="65"/>
      <c r="Q51" s="65"/>
      <c r="R51" s="65"/>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row>
    <row r="52" spans="1:54" ht="13.5">
      <c r="A52" s="65"/>
      <c r="B52" s="65"/>
      <c r="C52" s="65"/>
      <c r="D52" s="65"/>
      <c r="E52" s="65"/>
      <c r="F52" s="65"/>
      <c r="G52" s="65"/>
      <c r="H52" s="65"/>
      <c r="I52" s="65"/>
      <c r="J52" s="65"/>
      <c r="K52" s="62"/>
      <c r="L52" s="65"/>
      <c r="M52" s="65"/>
      <c r="N52" s="65"/>
      <c r="O52" s="65"/>
      <c r="P52" s="65"/>
      <c r="Q52" s="65"/>
      <c r="R52" s="65"/>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row>
    <row r="53" spans="1:54" ht="13.5">
      <c r="A53" s="65"/>
      <c r="B53" s="65"/>
      <c r="C53" s="65"/>
      <c r="D53" s="65"/>
      <c r="E53" s="65"/>
      <c r="F53" s="65"/>
      <c r="G53" s="65"/>
      <c r="H53" s="65"/>
      <c r="I53" s="65"/>
      <c r="J53" s="65"/>
      <c r="K53" s="62"/>
      <c r="L53" s="65"/>
      <c r="M53" s="65"/>
      <c r="N53" s="65"/>
      <c r="O53" s="65"/>
      <c r="P53" s="65"/>
      <c r="Q53" s="65"/>
      <c r="R53" s="65"/>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row>
    <row r="54" spans="1:54" ht="13.5">
      <c r="A54" s="65"/>
      <c r="B54" s="65"/>
      <c r="C54" s="65"/>
      <c r="D54" s="65"/>
      <c r="E54" s="65"/>
      <c r="F54" s="65"/>
      <c r="G54" s="65"/>
      <c r="H54" s="65"/>
      <c r="I54" s="65"/>
      <c r="J54" s="65"/>
      <c r="K54" s="62"/>
      <c r="L54" s="65"/>
      <c r="M54" s="65"/>
      <c r="N54" s="65"/>
      <c r="O54" s="65"/>
      <c r="P54" s="65"/>
      <c r="Q54" s="65"/>
      <c r="R54" s="65"/>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row>
    <row r="55" spans="1:54" ht="13.5">
      <c r="A55" s="65"/>
      <c r="B55" s="65"/>
      <c r="C55" s="65"/>
      <c r="D55" s="65"/>
      <c r="E55" s="65"/>
      <c r="F55" s="65"/>
      <c r="G55" s="65"/>
      <c r="H55" s="65"/>
      <c r="I55" s="65"/>
      <c r="J55" s="65"/>
      <c r="K55" s="62"/>
      <c r="L55" s="65"/>
      <c r="M55" s="65"/>
      <c r="N55" s="65"/>
      <c r="O55" s="65"/>
      <c r="P55" s="65"/>
      <c r="Q55" s="65"/>
      <c r="R55" s="65"/>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row>
    <row r="56" spans="1:54" ht="13.5">
      <c r="A56" s="65"/>
      <c r="B56" s="65"/>
      <c r="C56" s="65"/>
      <c r="D56" s="65"/>
      <c r="E56" s="65"/>
      <c r="F56" s="65"/>
      <c r="G56" s="65"/>
      <c r="H56" s="65"/>
      <c r="I56" s="65"/>
      <c r="J56" s="65"/>
      <c r="K56" s="62"/>
      <c r="L56" s="65"/>
      <c r="M56" s="65"/>
      <c r="N56" s="65"/>
      <c r="O56" s="65"/>
      <c r="P56" s="65"/>
      <c r="Q56" s="65"/>
      <c r="R56" s="65"/>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row>
    <row r="57" spans="1:54" ht="13.5">
      <c r="A57" s="65"/>
      <c r="B57" s="65"/>
      <c r="C57" s="65"/>
      <c r="D57" s="65"/>
      <c r="E57" s="65"/>
      <c r="F57" s="65"/>
      <c r="G57" s="65"/>
      <c r="H57" s="65"/>
      <c r="I57" s="65"/>
      <c r="J57" s="65"/>
      <c r="K57" s="62"/>
      <c r="L57" s="65"/>
      <c r="M57" s="65"/>
      <c r="N57" s="65"/>
      <c r="O57" s="65"/>
      <c r="P57" s="65"/>
      <c r="Q57" s="65"/>
      <c r="R57" s="65"/>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row>
    <row r="58" spans="1:54" ht="13.5">
      <c r="A58" s="65"/>
      <c r="B58" s="65"/>
      <c r="C58" s="65"/>
      <c r="D58" s="65"/>
      <c r="E58" s="65"/>
      <c r="F58" s="65"/>
      <c r="G58" s="65"/>
      <c r="H58" s="65"/>
      <c r="I58" s="65"/>
      <c r="J58" s="65"/>
      <c r="K58" s="62"/>
      <c r="L58" s="65"/>
      <c r="M58" s="65"/>
      <c r="N58" s="65"/>
      <c r="O58" s="65"/>
      <c r="P58" s="65"/>
      <c r="Q58" s="65"/>
      <c r="R58" s="65"/>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row>
    <row r="59" spans="1:54" ht="13.5">
      <c r="A59" s="65"/>
      <c r="B59" s="65"/>
      <c r="C59" s="65"/>
      <c r="D59" s="65"/>
      <c r="E59" s="65"/>
      <c r="F59" s="65"/>
      <c r="G59" s="65"/>
      <c r="H59" s="65"/>
      <c r="I59" s="65"/>
      <c r="J59" s="65"/>
      <c r="K59" s="62"/>
      <c r="L59" s="65"/>
      <c r="M59" s="65"/>
      <c r="N59" s="65"/>
      <c r="O59" s="65"/>
      <c r="P59" s="65"/>
      <c r="Q59" s="65"/>
      <c r="R59" s="65"/>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row>
    <row r="60" spans="1:54" ht="13.5">
      <c r="A60" s="65"/>
      <c r="B60" s="65"/>
      <c r="C60" s="65"/>
      <c r="D60" s="65"/>
      <c r="E60" s="65"/>
      <c r="F60" s="65"/>
      <c r="G60" s="65"/>
      <c r="H60" s="65"/>
      <c r="I60" s="65"/>
      <c r="J60" s="65"/>
      <c r="K60" s="62"/>
      <c r="L60" s="65"/>
      <c r="M60" s="65"/>
      <c r="N60" s="65"/>
      <c r="O60" s="65"/>
      <c r="P60" s="65"/>
      <c r="Q60" s="65"/>
      <c r="R60" s="65"/>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row>
    <row r="61" spans="1:54" ht="13.5">
      <c r="A61" s="65"/>
      <c r="B61" s="65"/>
      <c r="C61" s="65"/>
      <c r="D61" s="65"/>
      <c r="E61" s="65"/>
      <c r="F61" s="65"/>
      <c r="G61" s="65"/>
      <c r="H61" s="65"/>
      <c r="I61" s="65"/>
      <c r="J61" s="65"/>
      <c r="K61" s="62"/>
      <c r="L61" s="65"/>
      <c r="M61" s="65"/>
      <c r="N61" s="65"/>
      <c r="O61" s="65"/>
      <c r="P61" s="65"/>
      <c r="Q61" s="65"/>
      <c r="R61" s="65"/>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row>
    <row r="62" spans="1:54" ht="13.5">
      <c r="A62" s="65"/>
      <c r="B62" s="65"/>
      <c r="C62" s="65"/>
      <c r="D62" s="65"/>
      <c r="E62" s="65"/>
      <c r="F62" s="65"/>
      <c r="G62" s="65"/>
      <c r="H62" s="65"/>
      <c r="I62" s="65"/>
      <c r="J62" s="65"/>
      <c r="K62" s="62"/>
      <c r="L62" s="65"/>
      <c r="M62" s="65"/>
      <c r="N62" s="65"/>
      <c r="O62" s="65"/>
      <c r="P62" s="65"/>
      <c r="Q62" s="65"/>
      <c r="R62" s="65"/>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row>
    <row r="63" spans="1:54" ht="13.5">
      <c r="A63" s="65"/>
      <c r="B63" s="65"/>
      <c r="C63" s="65"/>
      <c r="D63" s="65"/>
      <c r="E63" s="65"/>
      <c r="F63" s="65"/>
      <c r="G63" s="65"/>
      <c r="H63" s="65"/>
      <c r="I63" s="65"/>
      <c r="J63" s="65"/>
      <c r="K63" s="62"/>
      <c r="L63" s="65"/>
      <c r="M63" s="65"/>
      <c r="N63" s="65"/>
      <c r="O63" s="65"/>
      <c r="P63" s="65"/>
      <c r="Q63" s="65"/>
      <c r="R63" s="65"/>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row>
    <row r="64" spans="1:54" ht="13.5">
      <c r="A64" s="65"/>
      <c r="B64" s="65"/>
      <c r="C64" s="65"/>
      <c r="D64" s="65"/>
      <c r="E64" s="65"/>
      <c r="F64" s="65"/>
      <c r="G64" s="65"/>
      <c r="H64" s="65"/>
      <c r="I64" s="65"/>
      <c r="J64" s="65"/>
      <c r="K64" s="62"/>
      <c r="L64" s="65"/>
      <c r="M64" s="65"/>
      <c r="N64" s="65"/>
      <c r="O64" s="65"/>
      <c r="P64" s="65"/>
      <c r="Q64" s="65"/>
      <c r="R64" s="65"/>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row>
    <row r="65" spans="1:54" ht="13.5">
      <c r="A65" s="65"/>
      <c r="B65" s="65"/>
      <c r="C65" s="65"/>
      <c r="D65" s="65"/>
      <c r="E65" s="65"/>
      <c r="F65" s="65"/>
      <c r="G65" s="65"/>
      <c r="H65" s="65"/>
      <c r="I65" s="65"/>
      <c r="J65" s="65"/>
      <c r="K65" s="62"/>
      <c r="L65" s="65"/>
      <c r="M65" s="65"/>
      <c r="N65" s="65"/>
      <c r="O65" s="65"/>
      <c r="P65" s="65"/>
      <c r="Q65" s="65"/>
      <c r="R65" s="65"/>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row>
    <row r="66" spans="1:54" ht="13.5">
      <c r="A66" s="65"/>
      <c r="B66" s="65"/>
      <c r="C66" s="65"/>
      <c r="D66" s="65"/>
      <c r="E66" s="65"/>
      <c r="F66" s="65"/>
      <c r="G66" s="65"/>
      <c r="H66" s="65"/>
      <c r="I66" s="65"/>
      <c r="J66" s="65"/>
      <c r="K66" s="62"/>
      <c r="L66" s="65"/>
      <c r="M66" s="65"/>
      <c r="N66" s="65"/>
      <c r="O66" s="65"/>
      <c r="P66" s="65"/>
      <c r="Q66" s="65"/>
      <c r="R66" s="65"/>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row>
    <row r="67" spans="1:54" ht="13.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row>
    <row r="68" spans="1:54" ht="13.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row>
    <row r="69" spans="1:54" ht="13.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row>
    <row r="70" spans="1:54" ht="13.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row>
    <row r="71" spans="1:54" ht="13.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row>
    <row r="72" spans="1:54" ht="13.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row>
    <row r="73" spans="1:54" ht="13.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row>
    <row r="74" spans="1:54" ht="13.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row>
    <row r="75" spans="1:54" ht="13.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row>
    <row r="76" spans="1:54" ht="13.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row>
    <row r="77" spans="1:54" ht="13.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row>
    <row r="78" spans="1:54" ht="13.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row>
    <row r="79" spans="1:54" ht="13.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row>
    <row r="80" spans="1:54" ht="13.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row>
    <row r="81" spans="1:54" ht="13.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row>
    <row r="82" spans="1:54" ht="13.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row>
    <row r="83" spans="1:54" ht="13.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row>
    <row r="84" spans="1:54" ht="13.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row>
    <row r="85" spans="1:54" ht="13.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row>
    <row r="86" spans="1:54" ht="13.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row>
    <row r="87" spans="1:54" ht="13.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row>
    <row r="88" spans="1:54" ht="13.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row>
    <row r="89" spans="1:54" ht="13.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row>
    <row r="90" spans="1:54" ht="13.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row>
    <row r="91" spans="1:54" ht="13.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row>
    <row r="92" spans="1:54" ht="13.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row>
    <row r="93" spans="1:54" ht="13.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row>
    <row r="94" spans="1:54" ht="13.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row>
    <row r="95" spans="1:54" ht="13.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row>
    <row r="96" spans="1:54" ht="13.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row>
    <row r="97" spans="1:54" ht="13.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row>
    <row r="98" spans="1:54" ht="13.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row>
    <row r="99" spans="1:54" ht="13.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row>
    <row r="100" spans="1:54" ht="13.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row>
    <row r="101" spans="1:54" ht="13.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row>
    <row r="102" spans="1:54" ht="13.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row>
    <row r="103" spans="1:54" ht="13.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row>
    <row r="104" spans="1:54" ht="13.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row>
    <row r="105" spans="1:54" ht="13.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row>
    <row r="106" spans="1:54" ht="13.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row>
    <row r="107" spans="1:54" ht="13.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row>
    <row r="108" spans="1:54" ht="13.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row>
    <row r="109" spans="1:54" ht="13.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row>
    <row r="110" spans="1:54" ht="13.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row>
    <row r="111" spans="1:54" ht="13.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row>
    <row r="112" spans="1:54" ht="13.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row>
    <row r="113" spans="1:54" ht="13.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row>
    <row r="114" spans="1:54" ht="13.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row>
    <row r="115" spans="1:54" ht="13.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row>
    <row r="116" spans="1:54" ht="13.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row>
    <row r="117" spans="1:54" ht="13.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row>
    <row r="118" spans="1:54" ht="13.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row>
    <row r="119" spans="1:54" ht="13.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row>
    <row r="120" spans="1:54" ht="13.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row>
    <row r="121" spans="1:54" ht="13.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row>
    <row r="122" spans="1:54" ht="13.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row>
    <row r="123" spans="1:54" ht="13.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row>
    <row r="124" spans="1:54" ht="13.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row>
    <row r="125" spans="1:54" ht="13.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row>
    <row r="126" spans="1:54" ht="13.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row>
    <row r="127" spans="1:54" ht="13.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row>
    <row r="128" spans="1:54" ht="13.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row>
    <row r="129" spans="1:54" ht="13.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row>
    <row r="130" spans="1:54" ht="13.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row>
    <row r="131" spans="1:54" ht="13.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row>
    <row r="132" spans="1:54" ht="13.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row>
    <row r="133" spans="1:54" ht="13.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row>
    <row r="134" spans="1:54" ht="13.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row>
    <row r="135" spans="1:54" ht="13.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row>
    <row r="136" spans="1:54" ht="13.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row>
    <row r="137" spans="1:54" ht="13.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row>
    <row r="138" spans="1:54" ht="13.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row>
    <row r="139" spans="1:54" ht="13.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row>
    <row r="140" spans="1:54" ht="13.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row>
    <row r="141" spans="1:54" ht="13.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row>
    <row r="142" spans="1:54" ht="13.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row>
    <row r="143" spans="1:54" ht="13.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row>
    <row r="144" spans="1:54" ht="13.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row>
    <row r="145" spans="1:54" ht="13.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row>
    <row r="146" spans="1:54" ht="13.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row>
    <row r="147" spans="1:54" ht="13.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row>
    <row r="148" spans="1:54" ht="13.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row>
    <row r="149" spans="1:54" ht="13.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row>
    <row r="150" spans="1:54" ht="13.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row>
  </sheetData>
  <sheetProtection password="CC21" sheet="1" objects="1" scenarios="1"/>
  <mergeCells count="22">
    <mergeCell ref="B4:C4"/>
    <mergeCell ref="F4:G4"/>
    <mergeCell ref="B6:B7"/>
    <mergeCell ref="F6:F7"/>
    <mergeCell ref="B5:C5"/>
    <mergeCell ref="F5:G5"/>
    <mergeCell ref="C6:C7"/>
    <mergeCell ref="D6:D7"/>
    <mergeCell ref="G6:G7"/>
    <mergeCell ref="L4:M4"/>
    <mergeCell ref="P4:Q4"/>
    <mergeCell ref="L5:M5"/>
    <mergeCell ref="P5:Q5"/>
    <mergeCell ref="Q6:Q7"/>
    <mergeCell ref="R6:R7"/>
    <mergeCell ref="E6:E7"/>
    <mergeCell ref="O6:O7"/>
    <mergeCell ref="L6:L7"/>
    <mergeCell ref="M6:M7"/>
    <mergeCell ref="N6:N7"/>
    <mergeCell ref="P6:P7"/>
    <mergeCell ref="H6:H7"/>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松山事務所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　正光</dc:creator>
  <cp:keywords/>
  <dc:description/>
  <cp:lastModifiedBy>松山事務所</cp:lastModifiedBy>
  <cp:lastPrinted>2003-03-23T09:29:42Z</cp:lastPrinted>
  <dcterms:created xsi:type="dcterms:W3CDTF">2003-01-04T05:33:58Z</dcterms:created>
  <dcterms:modified xsi:type="dcterms:W3CDTF">2004-11-12T04:21:32Z</dcterms:modified>
  <cp:category/>
  <cp:version/>
  <cp:contentType/>
  <cp:contentStatus/>
</cp:coreProperties>
</file>